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9,5" sheetId="1" r:id="rId1"/>
    <sheet name="Configuration" sheetId="2" r:id="rId2"/>
  </sheets>
  <externalReferences>
    <externalReference r:id="rId5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#REF!</definedName>
    <definedName name="C_7_ResultsHeading">#REF!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'LBK Raceboard max 9,5'!$B$4:$H$13</definedName>
    <definedName name="C_8_ResultsHeading">'LBK Raceboard max 9,5'!$B$2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<sst xmlns="http://schemas.openxmlformats.org/spreadsheetml/2006/main" count="182" uniqueCount="100">
  <si>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</si>
  <si>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</si>
  <si>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</si>
  <si>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</si>
  <si>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</si>
  <si>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</si>
  <si>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</si>
  <si>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</si>
  <si>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</si>
  <si>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</si>
  <si>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</si>
  <si>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</si>
  <si>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</si>
  <si>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</si>
  <si>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</si>
  <si>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</si>
  <si>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</si>
  <si>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</si>
  <si>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</si>
  <si>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</si>
  <si>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</si>
  <si>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</si>
  <si>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</si>
  <si>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</si>
  <si>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</si>
  <si>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</si>
  <si>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</si>
  <si>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</si>
  <si>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</si>
  <si>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</si>
  <si>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</si>
  <si>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</si>
  <si>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</si>
  <si>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</si>
  <si>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</si>
  <si>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</si>
  <si>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</si>
  <si>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</si>
  <si>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</si>
  <si>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</si>
  <si>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</si>
  <si>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</si>
  <si>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</si>
  <si>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</si>
  <si>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</si>
  <si>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</si>
  <si>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</si>
  <si>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</si>
  <si>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</si>
  <si>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</si>
  <si>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</si>
  <si>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</si>
  <si>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</si>
  <si>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</si>
  <si>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</si>
  <si>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</si>
  <si>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</si>
  <si>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</si>
  <si>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</si>
  <si>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</si>
  <si>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</si>
  <si>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</si>
  <si>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</si>
  <si>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</si>
  <si>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</si>
  <si>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</si>
  <si>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</si>
  <si>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</si>
  <si>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</si>
  <si>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</si>
  <si>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</si>
  <si>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</si>
  <si>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</si>
  <si>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"nor 135"</t>
  </si>
  <si>
    <t>17.april, oppdatert</t>
  </si>
  <si>
    <t>NOR 1001</t>
  </si>
  <si>
    <t>Gunnar Lindstøl</t>
  </si>
  <si>
    <t>LBK</t>
  </si>
  <si>
    <t>M 60-69</t>
  </si>
  <si>
    <t>LYS 33</t>
  </si>
  <si>
    <t>Bernt  Bjordal</t>
  </si>
  <si>
    <t>NOR 60</t>
  </si>
  <si>
    <t>Arne Nervik</t>
  </si>
  <si>
    <t>LYS 111</t>
  </si>
  <si>
    <t>Svein Magne Christensen</t>
  </si>
  <si>
    <t>M 40-59</t>
  </si>
  <si>
    <t>LYS 22</t>
  </si>
  <si>
    <t>Paolo  Actis Danna</t>
  </si>
  <si>
    <t>NOR 92</t>
  </si>
  <si>
    <t>Asgeir Ole Omsund Ohr</t>
  </si>
  <si>
    <t>Sammenlagt pr 8. mai</t>
  </si>
  <si>
    <t>NOR 18</t>
  </si>
  <si>
    <t>Jakob Schjerven</t>
  </si>
  <si>
    <t>NOR 135</t>
  </si>
  <si>
    <t>Cecilie  Alfsen</t>
  </si>
  <si>
    <t>K 60-69</t>
  </si>
  <si>
    <t>LYS 6</t>
  </si>
  <si>
    <t>Knut Løken</t>
  </si>
  <si>
    <t>M 80 +</t>
  </si>
  <si>
    <t>S2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</si>
</sst>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Q19" sqref="Q19"/>
    </sheetView>
  </sheetViews>
  <sheetFormatPr defaultColWidth="11.421875" defaultRowHeight="12.75"/>
  <cols>
    <col min="1" max="1" width="5.7109375" style="0" bestFit="1" customWidth="1"/>
    <col min="2" max="2" width="10.57421875" style="5" customWidth="1"/>
    <col min="3" max="3" width="23.28125" style="0" customWidth="1"/>
    <col min="4" max="4" width="8.140625" style="0" bestFit="1" customWidth="1"/>
    <col min="5" max="5" width="8.7109375" style="0" customWidth="1"/>
    <col min="6" max="6" width="5.57421875" style="10" customWidth="1"/>
    <col min="7" max="8" width="5.8515625" style="5" customWidth="1"/>
    <col min="9" max="49" width="5.421875" style="5" customWidth="1"/>
  </cols>
  <sheetData>
    <row r="1" ht="18">
      <c r="B1" s="20" t="s">
        <v>90</v>
      </c>
    </row>
    <row r="2" ht="18">
      <c r="B2" s="20" t="s">
        <v>62</v>
      </c>
    </row>
    <row r="4" spans="1:8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  <c r="H4" s="16" t="s">
        <v>99</v>
      </c>
    </row>
    <row r="5" spans="1:8" ht="12.75">
      <c r="A5" s="21">
        <v>1</v>
      </c>
      <c r="B5" s="22" t="s">
        <v>75</v>
      </c>
      <c r="C5" s="21" t="s">
        <v>76</v>
      </c>
      <c r="D5" s="21" t="s">
        <v>77</v>
      </c>
      <c r="E5" s="21" t="s">
        <v>78</v>
      </c>
      <c r="F5" s="23">
        <v>19</v>
      </c>
      <c r="G5" s="22">
        <v>1</v>
      </c>
      <c r="H5" s="22">
        <v>2</v>
      </c>
    </row>
    <row r="6" spans="1:8" ht="12.75">
      <c r="A6" s="24">
        <v>2</v>
      </c>
      <c r="B6" s="25" t="s">
        <v>81</v>
      </c>
      <c r="C6" s="24" t="s">
        <v>82</v>
      </c>
      <c r="D6" s="24" t="s">
        <v>77</v>
      </c>
      <c r="E6" s="24" t="s">
        <v>78</v>
      </c>
      <c r="F6" s="26">
        <v>17</v>
      </c>
      <c r="G6" s="25">
        <v>3</v>
      </c>
      <c r="H6" s="25">
        <v>2</v>
      </c>
    </row>
    <row r="7" spans="1:8" ht="12.75">
      <c r="A7" s="21">
        <v>3</v>
      </c>
      <c r="B7" s="22" t="s">
        <v>86</v>
      </c>
      <c r="C7" s="21" t="s">
        <v>87</v>
      </c>
      <c r="D7" s="21" t="s">
        <v>77</v>
      </c>
      <c r="E7" s="21" t="s">
        <v>85</v>
      </c>
      <c r="F7" s="23">
        <v>11</v>
      </c>
      <c r="G7" s="22">
        <v>5</v>
      </c>
      <c r="H7" s="22">
        <v>6</v>
      </c>
    </row>
    <row r="8" spans="1:8" ht="12.75">
      <c r="A8" s="24">
        <v>4</v>
      </c>
      <c r="B8" s="25" t="s">
        <v>91</v>
      </c>
      <c r="C8" s="24" t="s">
        <v>92</v>
      </c>
      <c r="D8" s="24" t="s">
        <v>77</v>
      </c>
      <c r="E8" s="24" t="s">
        <v>85</v>
      </c>
      <c r="F8" s="26">
        <v>10</v>
      </c>
      <c r="G8" s="25" t="s">
        <v>44</v>
      </c>
      <c r="H8" s="25">
        <v>1</v>
      </c>
    </row>
    <row r="9" spans="1:8" ht="12.75">
      <c r="A9" s="21">
        <v>5</v>
      </c>
      <c r="B9" s="22" t="s">
        <v>79</v>
      </c>
      <c r="C9" s="21" t="s">
        <v>80</v>
      </c>
      <c r="D9" s="21" t="s">
        <v>77</v>
      </c>
      <c r="E9" s="21" t="s">
        <v>78</v>
      </c>
      <c r="F9" s="23">
        <v>9</v>
      </c>
      <c r="G9" s="22">
        <v>2</v>
      </c>
      <c r="H9" s="22" t="s">
        <v>44</v>
      </c>
    </row>
    <row r="10" spans="1:8" ht="12.75">
      <c r="A10" s="24">
        <v>6</v>
      </c>
      <c r="B10" s="25" t="s">
        <v>83</v>
      </c>
      <c r="C10" s="24" t="s">
        <v>84</v>
      </c>
      <c r="D10" s="24" t="s">
        <v>77</v>
      </c>
      <c r="E10" s="24" t="s">
        <v>85</v>
      </c>
      <c r="F10" s="26">
        <v>7</v>
      </c>
      <c r="G10" s="25">
        <v>4</v>
      </c>
      <c r="H10" s="25" t="s">
        <v>44</v>
      </c>
    </row>
    <row r="11" spans="1:8" ht="12.75">
      <c r="A11" s="21">
        <v>6</v>
      </c>
      <c r="B11" s="22" t="s">
        <v>88</v>
      </c>
      <c r="C11" s="21" t="s">
        <v>89</v>
      </c>
      <c r="D11" s="21" t="s">
        <v>77</v>
      </c>
      <c r="E11" s="21" t="s">
        <v>85</v>
      </c>
      <c r="F11" s="23">
        <v>7</v>
      </c>
      <c r="G11" s="22" t="s">
        <v>20</v>
      </c>
      <c r="H11" s="22">
        <v>4</v>
      </c>
    </row>
    <row r="12" spans="1:8" ht="12.75">
      <c r="A12" s="24">
        <v>8</v>
      </c>
      <c r="B12" s="25" t="s">
        <v>93</v>
      </c>
      <c r="C12" s="24" t="s">
        <v>94</v>
      </c>
      <c r="D12" s="24" t="s">
        <v>77</v>
      </c>
      <c r="E12" s="24" t="s">
        <v>95</v>
      </c>
      <c r="F12" s="26">
        <v>6</v>
      </c>
      <c r="G12" s="25" t="s">
        <v>44</v>
      </c>
      <c r="H12" s="25">
        <v>5</v>
      </c>
    </row>
    <row r="13" spans="1:8" ht="12.75">
      <c r="A13" s="21">
        <v>9</v>
      </c>
      <c r="B13" s="22" t="s">
        <v>96</v>
      </c>
      <c r="C13" s="21" t="s">
        <v>97</v>
      </c>
      <c r="D13" s="21" t="s">
        <v>77</v>
      </c>
      <c r="E13" s="21" t="s">
        <v>98</v>
      </c>
      <c r="F13" s="23">
        <v>0</v>
      </c>
      <c r="G13" s="22" t="s">
        <v>44</v>
      </c>
      <c r="H13" s="2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74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0</v>
      </c>
      <c r="U8" s="5"/>
      <c r="V8" s="5"/>
      <c r="W8" s="8" t="b">
        <v>1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0</v>
      </c>
      <c r="W10">
        <v>9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3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0</v>
      </c>
      <c r="W12">
        <v>2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3</v>
      </c>
      <c r="U34" s="3">
        <f>IF((C_7_NoOfSurfers-C_7_NoOfDNR)&lt;10,10-(C_7_DynamicPlace)+1,C_7_NoOfSurfers-C_7_NoOfDNR-C_7_DynamicPlace+1)</f>
        <v>8</v>
      </c>
      <c r="V34" s="3"/>
      <c r="W34">
        <v>6</v>
      </c>
      <c r="X34" s="3">
        <f>IF((C_8_NoOfSurfers-C_8_NoOfDNR)&lt;10,10-(C_8_DynamicPlace)+1,C_8_NoOfSurfers-C_8_NoOfDNR-C_8_DynamicPlace+1)</f>
        <v>5</v>
      </c>
      <c r="Y34" s="3"/>
      <c r="Z34">
        <v>2</v>
      </c>
      <c r="AA34" s="3">
        <f>IF((C_8_NoOfSurfers-C_8_NoOfDNR)&lt;10,10-(C_8_DynamicPlace)+1,C_8_NoOfSurfers-C_8_NoOfDNR-C_8_DynamicPlace+1)</f>
        <v>5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e">
        <f>VLOOKUP("nor 135",C_9_ResultList,3,FALSE)</f>
        <v>#REF!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73</v>
      </c>
      <c r="E58" s="3">
        <v>4</v>
      </c>
      <c r="I58" s="3"/>
      <c r="L58" s="3"/>
    </row>
    <row r="59" spans="1:5" ht="12.75">
      <c r="A59" t="s">
        <v>28</v>
      </c>
      <c r="B59" s="6" t="e">
        <f>VLOOKUP("nor 135",C_9_ResultList,2,FALSE)</f>
        <v>#REF!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2024-05-08T19:15:12Z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