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2120" windowHeight="8670" tabRatio="865" activeTab="0"/>
  </bookViews>
  <sheets>
    <sheet name="LBK Raceboard max 7,8" sheetId="1" r:id="rId1"/>
    <sheet name="Configuration" sheetId="2" r:id="rId2"/>
  </sheets>
  <externalReferences>
    <externalReference r:id="rId5"/>
  </externalReferences>
  <definedNames>
    <definedName name="ArraySort">'Configuration'!$AE$1</definedName>
    <definedName name="C_1_ARRPlace">'Configuration'!$B$50</definedName>
    <definedName name="C_1_ARRPoint">'Configuration'!$C$50</definedName>
    <definedName name="C_1_BDFPlace">'Configuration'!$B$44</definedName>
    <definedName name="C_1_BDFPoint">'Configuration'!$C$44</definedName>
    <definedName name="C_1_DGMPlace">'Configuration'!$B$47</definedName>
    <definedName name="C_1_DGMPoint">'Configuration'!$C$47</definedName>
    <definedName name="C_1_DNAPlace">'Configuration'!$B$51</definedName>
    <definedName name="C_1_DNAPoint">'Configuration'!$C$51</definedName>
    <definedName name="C_1_DNCPlace">'Configuration'!$B$41</definedName>
    <definedName name="C_1_DNCPoint">'Configuration'!$C$41</definedName>
    <definedName name="C_1_DNEPlace">'Configuration'!$B$46</definedName>
    <definedName name="C_1_DNEPoint">'Configuration'!$C$46</definedName>
    <definedName name="C_1_DNFPlace">'Configuration'!$B$38</definedName>
    <definedName name="C_1_DNFPoint">'Configuration'!$C$38</definedName>
    <definedName name="C_1_DNRPlace">'Configuration'!$B$49</definedName>
    <definedName name="C_1_DNRPoint">'Configuration'!$C$49</definedName>
    <definedName name="C_1_DNSPlace">'Configuration'!$B$40</definedName>
    <definedName name="C_1_DNSPoint">'Configuration'!$C$40</definedName>
    <definedName name="C_1_DSQPlace">'Configuration'!$B$39</definedName>
    <definedName name="C_1_DSQPoint">'Configuration'!$C$39</definedName>
    <definedName name="C_1_DynamicPlace">'Configuration'!$B$34</definedName>
    <definedName name="C_1_DynamicPoint">'Configuration'!$C$34</definedName>
    <definedName name="C_1_Enabled">'Configuration'!$B$8</definedName>
    <definedName name="C_1_MaxNoOfStrikes">'Configuration'!$B$15</definedName>
    <definedName name="C_1_Name">'Configuration'!$B$7</definedName>
    <definedName name="C_1_NoOfDNR">'Configuration'!$B$11</definedName>
    <definedName name="C_1_NoOfSailings">'Configuration'!$B$12</definedName>
    <definedName name="C_1_NoOfStaticPoints">'Configuration'!$B$13</definedName>
    <definedName name="C_1_NoOfSurfers">'Configuration'!$B$10</definedName>
    <definedName name="C_1_OCSPlace">'Configuration'!$B$42</definedName>
    <definedName name="C_1_OCSPoint">'Configuration'!$C$42</definedName>
    <definedName name="C_1_RAFPlace">'Configuration'!$B$45</definedName>
    <definedName name="C_1_RAFPoint">'Configuration'!$C$45</definedName>
    <definedName name="C_1_RDGPlace">'Configuration'!$B$48</definedName>
    <definedName name="C_1_RDGPoint">'Configuration'!$C$48</definedName>
    <definedName name="C_1_ResultList">#REF!</definedName>
    <definedName name="C_1_ResultsHeading">#REF!</definedName>
    <definedName name="C_1_SKULKPlace">'Configuration'!$B$51</definedName>
    <definedName name="C_1_SKULKPoint">'Configuration'!$C$51</definedName>
    <definedName name="C_1_Sorting">'Configuration'!$B$29</definedName>
    <definedName name="C_1_SplitSharedPlaces">'Configuration'!$B$9</definedName>
    <definedName name="C_1_StaticPoint1">'Configuration'!$C$32</definedName>
    <definedName name="C_1_StaticPoint2">'Configuration'!#REF!</definedName>
    <definedName name="C_1_StaticPoint3">'Configuration'!#REF!</definedName>
    <definedName name="C_1_StaticPoint4">'Configuration'!#REF!</definedName>
    <definedName name="C_1_StaticPoint5">'Configuration'!#REF!</definedName>
    <definedName name="C_1_StaticPoint6">'Configuration'!#REF!</definedName>
    <definedName name="C_1_StaticPoint7">'Configuration'!#REF!</definedName>
    <definedName name="C_1_Strike1">'Configuration'!$B$17</definedName>
    <definedName name="C_1_Strike10">'Configuration'!$B$26</definedName>
    <definedName name="C_1_Strike11">'Configuration'!$B$27</definedName>
    <definedName name="C_1_Strike12">'Configuration'!$B$28</definedName>
    <definedName name="C_1_Strike2">'Configuration'!$B$18</definedName>
    <definedName name="C_1_Strike3">'Configuration'!$B$19</definedName>
    <definedName name="C_1_Strike4">'Configuration'!$B$20</definedName>
    <definedName name="C_1_Strike5">'Configuration'!$B$21</definedName>
    <definedName name="C_1_Strike6">'Configuration'!$B$22</definedName>
    <definedName name="C_1_Strike7">'Configuration'!$B$23</definedName>
    <definedName name="C_1_Strike8">'Configuration'!$B$24</definedName>
    <definedName name="C_1_Strike9">'Configuration'!$B$25</definedName>
    <definedName name="C_1_ZFPPlace">'Configuration'!$B$43</definedName>
    <definedName name="C_1_ZFPPoint">'Configuration'!$C$43</definedName>
    <definedName name="C_2_ARRPlace">'Configuration'!$E$50</definedName>
    <definedName name="C_2_ARRPoint">'Configuration'!$F$50</definedName>
    <definedName name="C_2_BDFPlace">'Configuration'!$E$44</definedName>
    <definedName name="C_2_BDFPoint">'Configuration'!$F$44</definedName>
    <definedName name="C_2_DGMPlace">'Configuration'!$E$47</definedName>
    <definedName name="C_2_DGMPoint">'Configuration'!$F$47</definedName>
    <definedName name="C_2_DNAPlace">'Configuration'!$E$51</definedName>
    <definedName name="C_2_DNAPoint">'Configuration'!$F$51</definedName>
    <definedName name="C_2_DNCPlace">'Configuration'!$E$41</definedName>
    <definedName name="C_2_DNCPoint">'Configuration'!$F$41</definedName>
    <definedName name="C_2_DNEPlace">'Configuration'!$E$46</definedName>
    <definedName name="C_2_DNEPoint">'Configuration'!$F$46</definedName>
    <definedName name="C_2_DNFPlace">'Configuration'!$E$38</definedName>
    <definedName name="C_2_DNFPoint">'Configuration'!$F$38</definedName>
    <definedName name="C_2_DNRPlace">'Configuration'!$E$49</definedName>
    <definedName name="C_2_DNRPoint">'Configuration'!$F$49</definedName>
    <definedName name="C_2_DNSPlace">'Configuration'!$E$40</definedName>
    <definedName name="C_2_DNSPoint">'Configuration'!$F$40</definedName>
    <definedName name="C_2_DSQPlace">'Configuration'!$E$39</definedName>
    <definedName name="C_2_DSQPoint">'Configuration'!$F$39</definedName>
    <definedName name="C_2_DynamicPlace">'Configuration'!$E$34</definedName>
    <definedName name="C_2_DynamicPoint">'Configuration'!$F$34</definedName>
    <definedName name="C_2_Enabled">'Configuration'!$E$8</definedName>
    <definedName name="C_2_MaxNoOfStrikes">'Configuration'!$E$15</definedName>
    <definedName name="C_2_Name">'Configuration'!$E$7</definedName>
    <definedName name="C_2_NoOfDNR">'Configuration'!$E$11</definedName>
    <definedName name="C_2_NoOfSailings">'Configuration'!$E$12</definedName>
    <definedName name="C_2_NoOfStaticPoints">'Configuration'!$E$13</definedName>
    <definedName name="C_2_NoOfSurfers">'Configuration'!$E$10</definedName>
    <definedName name="C_2_OCSPlace">'Configuration'!$E$42</definedName>
    <definedName name="C_2_OCSPoint">'Configuration'!$F$42</definedName>
    <definedName name="C_2_RAFPlace">'Configuration'!$E$45</definedName>
    <definedName name="C_2_RAFPoint">'Configuration'!$F$45</definedName>
    <definedName name="C_2_RDGPlace">'Configuration'!$E$48</definedName>
    <definedName name="C_2_RDGPoint">'Configuration'!$F$48</definedName>
    <definedName name="C_2_ResultList">#REF!</definedName>
    <definedName name="C_2_ResultsHeading">#REF!</definedName>
    <definedName name="C_2_SKULKPlace">'Configuration'!$E$51</definedName>
    <definedName name="C_2_SKULKPoint">'Configuration'!$F$51</definedName>
    <definedName name="C_2_Sorting">'Configuration'!$E$29</definedName>
    <definedName name="C_2_SplitSharedPlaces">'Configuration'!$E$9</definedName>
    <definedName name="C_2_StaticPoint1">'Configuration'!$F$32</definedName>
    <definedName name="C_2_Strike1">'Configuration'!$E$17</definedName>
    <definedName name="C_2_Strike10">'Configuration'!$E$26</definedName>
    <definedName name="C_2_Strike11">'Configuration'!$E$27</definedName>
    <definedName name="C_2_Strike12">'Configuration'!$E$28</definedName>
    <definedName name="C_2_Strike2">'Configuration'!$E$18</definedName>
    <definedName name="C_2_Strike3">'Configuration'!$E$19</definedName>
    <definedName name="C_2_Strike4">'Configuration'!$E$20</definedName>
    <definedName name="C_2_Strike5">'Configuration'!$E$21</definedName>
    <definedName name="C_2_Strike6">'Configuration'!$E$22</definedName>
    <definedName name="C_2_Strike7">'Configuration'!$E$23</definedName>
    <definedName name="C_2_Strike8">'Configuration'!$E$24</definedName>
    <definedName name="C_2_Strike9">'Configuration'!$E$25</definedName>
    <definedName name="C_2_ZFPPlace">'Configuration'!$E$43</definedName>
    <definedName name="C_2_ZFPPoint">'Configuration'!$F$43</definedName>
    <definedName name="C_3_ARRPlace">'Configuration'!$H$50</definedName>
    <definedName name="C_3_ARRPoint">'Configuration'!$I$50</definedName>
    <definedName name="C_3_BDFPlace">'Configuration'!$H$44</definedName>
    <definedName name="C_3_BDFPoint">'Configuration'!$I$44</definedName>
    <definedName name="C_3_DGMPlace">'Configuration'!$H$47</definedName>
    <definedName name="C_3_DGMPoint">'Configuration'!$I$47</definedName>
    <definedName name="C_3_DNAPlace">'Configuration'!$H$51</definedName>
    <definedName name="C_3_DNAPoint">'Configuration'!$I$51</definedName>
    <definedName name="C_3_DNCPlace">'Configuration'!$H$41</definedName>
    <definedName name="C_3_DNCPoint">'Configuration'!$I$41</definedName>
    <definedName name="C_3_DNEPlace">'Configuration'!$H$46</definedName>
    <definedName name="C_3_DNEPoint">'Configuration'!$I$46</definedName>
    <definedName name="C_3_DNFPlace">'Configuration'!$H$38</definedName>
    <definedName name="C_3_DNFPoint">'Configuration'!$I$38</definedName>
    <definedName name="C_3_DNRPlace">'Configuration'!$H$49</definedName>
    <definedName name="C_3_DNRPoint">'Configuration'!$I$49</definedName>
    <definedName name="C_3_DNSPlace">'Configuration'!$H$40</definedName>
    <definedName name="C_3_DNSPoint">'Configuration'!$I$40</definedName>
    <definedName name="C_3_DSQPlace">'Configuration'!$H$39</definedName>
    <definedName name="C_3_DSQPoint">'Configuration'!$I$39</definedName>
    <definedName name="C_3_DynamicPlace">'Configuration'!$H$34</definedName>
    <definedName name="C_3_DynamicPoint">'Configuration'!$I$34</definedName>
    <definedName name="C_3_Enabled">'Configuration'!$H$8</definedName>
    <definedName name="C_3_MaxNoOfStrikes">'Configuration'!$H$15</definedName>
    <definedName name="C_3_Name">'Configuration'!$H$7</definedName>
    <definedName name="C_3_NoOfDNR">'Configuration'!$H$11</definedName>
    <definedName name="C_3_NoOfSailings">'Configuration'!$H$12</definedName>
    <definedName name="C_3_NoOfStaticPoints">'Configuration'!$H$13</definedName>
    <definedName name="C_3_NoOfSurfers">'Configuration'!$H$10</definedName>
    <definedName name="C_3_OCSPlace">'Configuration'!$H$42</definedName>
    <definedName name="C_3_OCSPoint">'Configuration'!$I$42</definedName>
    <definedName name="C_3_RAFPlace">'Configuration'!$H$45</definedName>
    <definedName name="C_3_RAFPoint">'Configuration'!$I$45</definedName>
    <definedName name="C_3_RDGPlace">'Configuration'!$H$48</definedName>
    <definedName name="C_3_RDGPoint">'Configuration'!$I$48</definedName>
    <definedName name="C_3_ResultList">#REF!</definedName>
    <definedName name="C_3_ResultsHeading">#REF!</definedName>
    <definedName name="C_3_SKULKPlace">'Configuration'!$H$51</definedName>
    <definedName name="C_3_SKULKPoint">'Configuration'!$I$51</definedName>
    <definedName name="C_3_Sorting">'Configuration'!$H$29</definedName>
    <definedName name="C_3_SplitSharedPlaces">'Configuration'!$H$9</definedName>
    <definedName name="C_3_StaticPoint1">'Configuration'!$I$32</definedName>
    <definedName name="C_3_Strike1">'Configuration'!$H$17</definedName>
    <definedName name="C_3_Strike10">'Configuration'!$H$26</definedName>
    <definedName name="C_3_Strike11">'Configuration'!$H$27</definedName>
    <definedName name="C_3_Strike12">'Configuration'!$H$28</definedName>
    <definedName name="C_3_Strike2">'Configuration'!$H$18</definedName>
    <definedName name="C_3_Strike3">'Configuration'!$H$19</definedName>
    <definedName name="C_3_Strike4">'Configuration'!$H$20</definedName>
    <definedName name="C_3_Strike5">'Configuration'!$H$21</definedName>
    <definedName name="C_3_Strike6">'Configuration'!$H$22</definedName>
    <definedName name="C_3_Strike7">'Configuration'!$H$23</definedName>
    <definedName name="C_3_Strike8">'Configuration'!$H$24</definedName>
    <definedName name="C_3_Strike9">'Configuration'!$H$25</definedName>
    <definedName name="C_3_ZFPPlace">'Configuration'!$H$43</definedName>
    <definedName name="C_3_ZFPPoint">'Configuration'!$I$43</definedName>
    <definedName name="C_4_ARRPlace">'Configuration'!$K$50</definedName>
    <definedName name="C_4_ARRPoint">'Configuration'!$L$50</definedName>
    <definedName name="C_4_BDFPlace">'Configuration'!$K$44</definedName>
    <definedName name="C_4_BDFPoint">'Configuration'!$L$44</definedName>
    <definedName name="C_4_DGMPlace">'Configuration'!$K$47</definedName>
    <definedName name="C_4_DGMPoint">'Configuration'!$L$47</definedName>
    <definedName name="C_4_DNAPlace">'Configuration'!$K$51</definedName>
    <definedName name="C_4_DNAPoint">'Configuration'!$L$51</definedName>
    <definedName name="C_4_DNCPlace">'Configuration'!$K$41</definedName>
    <definedName name="C_4_DNCPoint">'Configuration'!$L$41</definedName>
    <definedName name="C_4_DNEPlace">'Configuration'!$K$46</definedName>
    <definedName name="C_4_DNEPoint">'Configuration'!$L$46</definedName>
    <definedName name="C_4_DNFPlace">'Configuration'!$K$38</definedName>
    <definedName name="C_4_DNFPoint">'Configuration'!$L$38</definedName>
    <definedName name="C_4_DNRPlace">'Configuration'!$K$49</definedName>
    <definedName name="C_4_DNRPoint">'Configuration'!$L$49</definedName>
    <definedName name="C_4_DNSPlace">'Configuration'!$K$40</definedName>
    <definedName name="C_4_DNSPoint">'Configuration'!$L$40</definedName>
    <definedName name="C_4_DSQPlace">'Configuration'!$K$39</definedName>
    <definedName name="C_4_DSQPoint">'Configuration'!$L$39</definedName>
    <definedName name="C_4_DynamicPlace">'Configuration'!$K$34</definedName>
    <definedName name="C_4_DynamicPoint">'Configuration'!$L$34</definedName>
    <definedName name="C_4_Enabled">'Configuration'!$K$8</definedName>
    <definedName name="C_4_MaxNoOfStrikes">'Configuration'!$K$15</definedName>
    <definedName name="C_4_Name">'Configuration'!$K$7</definedName>
    <definedName name="C_4_NoOfDNR">'Configuration'!$K$11</definedName>
    <definedName name="C_4_NoOfSailings">'Configuration'!$K$12</definedName>
    <definedName name="C_4_NoOfStaticPoints">'Configuration'!$K$13</definedName>
    <definedName name="C_4_NoOfSurfers">'Configuration'!$K$10</definedName>
    <definedName name="C_4_OCSPlace">'Configuration'!$K$42</definedName>
    <definedName name="C_4_OCSPoint">'Configuration'!$L$42</definedName>
    <definedName name="C_4_RAFPlace">'Configuration'!$K$45</definedName>
    <definedName name="C_4_RAFPoint">'Configuration'!$L$45</definedName>
    <definedName name="C_4_RDGPlace">'Configuration'!$K$48</definedName>
    <definedName name="C_4_RDGPoint">'Configuration'!$L$48</definedName>
    <definedName name="C_4_ResultList">#REF!</definedName>
    <definedName name="C_4_ResultsHeading">#REF!</definedName>
    <definedName name="C_4_SKULKPlace">'Configuration'!$K$51</definedName>
    <definedName name="C_4_SKULKPoint">'Configuration'!$L$51</definedName>
    <definedName name="C_4_Sorting">'Configuration'!$K$29</definedName>
    <definedName name="C_4_SplitSharedPlaces">'Configuration'!$K$9</definedName>
    <definedName name="C_4_StaticPoint1">'Configuration'!$L$32</definedName>
    <definedName name="C_4_StaticPoint2">'Configuration'!#REF!</definedName>
    <definedName name="C_4_StaticPoint3">'Configuration'!#REF!</definedName>
    <definedName name="C_4_StaticPoint4">'Configuration'!#REF!</definedName>
    <definedName name="C_4_StaticPoint5">'Configuration'!#REF!</definedName>
    <definedName name="C_4_StaticPoint6">'Configuration'!#REF!</definedName>
    <definedName name="C_4_StaticPoint7">'Configuration'!#REF!</definedName>
    <definedName name="C_4_Strike1">'Configuration'!$K$17</definedName>
    <definedName name="C_4_Strike10">'Configuration'!$K$26</definedName>
    <definedName name="C_4_Strike11">'Configuration'!$K$27</definedName>
    <definedName name="C_4_Strike12">'Configuration'!$K$28</definedName>
    <definedName name="C_4_Strike2">'Configuration'!$K$18</definedName>
    <definedName name="C_4_Strike3">'Configuration'!$K$19</definedName>
    <definedName name="C_4_Strike4">'Configuration'!$K$20</definedName>
    <definedName name="C_4_Strike5">'Configuration'!$K$21</definedName>
    <definedName name="C_4_Strike6">'Configuration'!$K$22</definedName>
    <definedName name="C_4_Strike7">'Configuration'!$K$23</definedName>
    <definedName name="C_4_Strike8">'Configuration'!$K$24</definedName>
    <definedName name="C_4_Strike9">'Configuration'!$K$25</definedName>
    <definedName name="C_4_ZFPPlace">'Configuration'!$K$43</definedName>
    <definedName name="C_4_ZFPPoint">'Configuration'!$L$43</definedName>
    <definedName name="C_5_ARRPlace">'Configuration'!$N$50</definedName>
    <definedName name="C_5_ARRPoint">'Configuration'!$O$50</definedName>
    <definedName name="C_5_BDFPlace">'Configuration'!$N$44</definedName>
    <definedName name="C_5_BDFPoint">'Configuration'!$O$44</definedName>
    <definedName name="C_5_DGMPlace">'Configuration'!$N$47</definedName>
    <definedName name="C_5_DGMPoint">'Configuration'!$O$47</definedName>
    <definedName name="C_5_DNAPlace">'Configuration'!$N$51</definedName>
    <definedName name="C_5_DNAPoint">'Configuration'!$O$51</definedName>
    <definedName name="C_5_DNCPlace">'Configuration'!$N$41</definedName>
    <definedName name="C_5_DNCPoint">'Configuration'!$O$41</definedName>
    <definedName name="C_5_DNEPlace">'Configuration'!$N$46</definedName>
    <definedName name="C_5_DNEPoint">'Configuration'!$O$46</definedName>
    <definedName name="C_5_DNFPlace">'Configuration'!$N$38</definedName>
    <definedName name="C_5_DNFPoint">'Configuration'!$O$38</definedName>
    <definedName name="C_5_DNRPlace">'Configuration'!$N$49</definedName>
    <definedName name="C_5_DNRPoint">'Configuration'!$O$49</definedName>
    <definedName name="C_5_DNSPlace">'Configuration'!$N$40</definedName>
    <definedName name="C_5_DNSPoint">'Configuration'!$O$40</definedName>
    <definedName name="C_5_DSQPlace">'Configuration'!$N$39</definedName>
    <definedName name="C_5_DSQPoint">'Configuration'!$O$39</definedName>
    <definedName name="C_5_DynamicPlace">'Configuration'!$N$34</definedName>
    <definedName name="C_5_DynamicPoint">'Configuration'!$O$34</definedName>
    <definedName name="C_5_Enabled">'Configuration'!$N$8</definedName>
    <definedName name="C_5_MaxNoOfStrikes">'Configuration'!$N$15</definedName>
    <definedName name="C_5_Name">'Configuration'!$N$7</definedName>
    <definedName name="C_5_NoOfDNR">'Configuration'!$N$11</definedName>
    <definedName name="C_5_NoOfSailings">'Configuration'!$N$12</definedName>
    <definedName name="C_5_NoOfStaticPoints">'Configuration'!$N$13</definedName>
    <definedName name="C_5_NoOfSurfers">'Configuration'!$N$10</definedName>
    <definedName name="C_5_OCSPlace">'Configuration'!$N$42</definedName>
    <definedName name="C_5_OCSPoint">'Configuration'!$O$42</definedName>
    <definedName name="C_5_RAFPlace">'Configuration'!$N$45</definedName>
    <definedName name="C_5_RAFPoint">'Configuration'!$O$45</definedName>
    <definedName name="C_5_RDGPlace">'Configuration'!$N$48</definedName>
    <definedName name="C_5_RDGPoint">'Configuration'!$O$48</definedName>
    <definedName name="C_5_ResultList">#REF!</definedName>
    <definedName name="C_5_ResultsHeading">#REF!</definedName>
    <definedName name="C_5_SKULKPlace">'Configuration'!$N$51</definedName>
    <definedName name="C_5_SKULKPoint">'Configuration'!$O$51</definedName>
    <definedName name="C_5_Sorting">'Configuration'!$N$29</definedName>
    <definedName name="C_5_SplitSharedPlaces">'Configuration'!$N$9</definedName>
    <definedName name="C_5_StaticPoint1">'Configuration'!$O$32</definedName>
    <definedName name="C_5_StaticPoint2">'Configuration'!#REF!</definedName>
    <definedName name="C_5_StaticPoint3">'Configuration'!#REF!</definedName>
    <definedName name="C_5_StaticPoint4">'Configuration'!#REF!</definedName>
    <definedName name="C_5_StaticPoint5">'Configuration'!#REF!</definedName>
    <definedName name="C_5_StaticPoint6">'Configuration'!#REF!</definedName>
    <definedName name="C_5_StaticPoint7">'Configuration'!#REF!</definedName>
    <definedName name="C_5_Strike1">'Configuration'!$N$17</definedName>
    <definedName name="C_5_Strike10">'Configuration'!$N$26</definedName>
    <definedName name="C_5_Strike11">'Configuration'!$N$27</definedName>
    <definedName name="C_5_Strike12">'Configuration'!$N$28</definedName>
    <definedName name="C_5_Strike2">'Configuration'!$N$18</definedName>
    <definedName name="C_5_Strike3">'Configuration'!$N$19</definedName>
    <definedName name="C_5_Strike4">'Configuration'!$N$20</definedName>
    <definedName name="C_5_Strike5">'Configuration'!$N$21</definedName>
    <definedName name="C_5_Strike6">'Configuration'!$N$22</definedName>
    <definedName name="C_5_Strike7">'Configuration'!$N$23</definedName>
    <definedName name="C_5_Strike8">'Configuration'!$N$24</definedName>
    <definedName name="C_5_Strike9">'Configuration'!$N$25</definedName>
    <definedName name="C_5_ZFPPlace">'Configuration'!$N$43</definedName>
    <definedName name="C_5_ZFPPoint">'Configuration'!$O$43</definedName>
    <definedName name="C_6_ARRPlace">'Configuration'!$Q$50</definedName>
    <definedName name="C_6_ARRPoint">'Configuration'!$R$50</definedName>
    <definedName name="C_6_BDFPlace">'Configuration'!$Q$44</definedName>
    <definedName name="C_6_BDFPoint">'Configuration'!$R$44</definedName>
    <definedName name="C_6_DGMPlace">'Configuration'!$Q$47</definedName>
    <definedName name="C_6_DGMPoint">'Configuration'!$R$47</definedName>
    <definedName name="C_6_DNAPlace">'Configuration'!$Q$51</definedName>
    <definedName name="C_6_DNAPoint">'Configuration'!$R$51</definedName>
    <definedName name="C_6_DNCPlace">'Configuration'!$Q$41</definedName>
    <definedName name="C_6_DNCPoint">'Configuration'!$R$41</definedName>
    <definedName name="C_6_DNEPlace">'Configuration'!$Q$46</definedName>
    <definedName name="C_6_DNEPoint">'Configuration'!$R$46</definedName>
    <definedName name="C_6_DNFPlace">'Configuration'!$Q$38</definedName>
    <definedName name="C_6_DNFPoint">'Configuration'!$R$38</definedName>
    <definedName name="C_6_DNRPlace">'Configuration'!$Q$49</definedName>
    <definedName name="C_6_DNRPoint">'Configuration'!$R$49</definedName>
    <definedName name="C_6_DNSPlace">'Configuration'!$Q$40</definedName>
    <definedName name="C_6_DNSPoint">'Configuration'!$R$40</definedName>
    <definedName name="C_6_DSQPlace">'Configuration'!$Q$39</definedName>
    <definedName name="C_6_DSQPoint">'Configuration'!$R$39</definedName>
    <definedName name="C_6_DynamicPlace">'Configuration'!$Q$34</definedName>
    <definedName name="C_6_DynamicPoint">'Configuration'!$R$34</definedName>
    <definedName name="C_6_Enabled">'Configuration'!$Q$8</definedName>
    <definedName name="C_6_MaxNoOfStrikes">'Configuration'!$Q$15</definedName>
    <definedName name="C_6_Name">'Configuration'!$Q$7</definedName>
    <definedName name="C_6_NoOfDNR">'Configuration'!$Q$11</definedName>
    <definedName name="C_6_NoOfSailings">'Configuration'!$Q$12</definedName>
    <definedName name="C_6_NoOfStaticPoints">'Configuration'!$Q$13</definedName>
    <definedName name="C_6_NoOfSurfers">'Configuration'!$Q$10</definedName>
    <definedName name="C_6_OCSPlace">'Configuration'!$Q$42</definedName>
    <definedName name="C_6_OCSPoint">'Configuration'!$R$42</definedName>
    <definedName name="C_6_RAFPlace">'Configuration'!$Q$45</definedName>
    <definedName name="C_6_RAFPoint">'Configuration'!$R$45</definedName>
    <definedName name="C_6_RDGPlace">'Configuration'!$Q$48</definedName>
    <definedName name="C_6_RDGPoint">'Configuration'!$R$48</definedName>
    <definedName name="C_6_ResultList">#REF!</definedName>
    <definedName name="C_6_ResultsHeading">#REF!</definedName>
    <definedName name="C_6_SKULKPlace">'Configuration'!$Q$51</definedName>
    <definedName name="C_6_SKULKPoint">'Configuration'!$R$51</definedName>
    <definedName name="C_6_Sorting">'Configuration'!$Q$29</definedName>
    <definedName name="C_6_SplitSharedPlaces">'Configuration'!$Q$9</definedName>
    <definedName name="C_6_StaticPoint1">'Configuration'!$R$32</definedName>
    <definedName name="C_6_Strike1">'Configuration'!$Q$17</definedName>
    <definedName name="C_6_Strike10">'Configuration'!$Q$26</definedName>
    <definedName name="C_6_Strike11">'Configuration'!$Q$27</definedName>
    <definedName name="C_6_Strike12">'Configuration'!$Q$28</definedName>
    <definedName name="C_6_Strike2">'Configuration'!$Q$18</definedName>
    <definedName name="C_6_Strike3">'Configuration'!$Q$19</definedName>
    <definedName name="C_6_Strike4">'Configuration'!$Q$20</definedName>
    <definedName name="C_6_Strike5">'Configuration'!$Q$21</definedName>
    <definedName name="C_6_Strike6">'Configuration'!$Q$22</definedName>
    <definedName name="C_6_Strike7">'Configuration'!$Q$23</definedName>
    <definedName name="C_6_Strike8">'Configuration'!$Q$24</definedName>
    <definedName name="C_6_Strike9">'Configuration'!$Q$25</definedName>
    <definedName name="C_6_ZFPPlace">'Configuration'!$Q$43</definedName>
    <definedName name="C_6_ZFPPoint">'Configuration'!$R$43</definedName>
    <definedName name="C_7_ARRPlace">'Configuration'!$T$50</definedName>
    <definedName name="C_7_ARRPoint">'Configuration'!$U$50</definedName>
    <definedName name="C_7_BDFPlace">'Configuration'!$T$44</definedName>
    <definedName name="C_7_BDFPoint">'Configuration'!$U$44</definedName>
    <definedName name="C_7_DGMPlace">'Configuration'!$T$47</definedName>
    <definedName name="C_7_DGMPoint">'Configuration'!$U$47</definedName>
    <definedName name="C_7_DNAPlace">'Configuration'!$T$51</definedName>
    <definedName name="C_7_DNAPoint">'Configuration'!$U$51</definedName>
    <definedName name="C_7_DNCPlace">'Configuration'!$T$41</definedName>
    <definedName name="C_7_DNCPoint">'Configuration'!$U$41</definedName>
    <definedName name="C_7_DNEPlace">'Configuration'!$T$46</definedName>
    <definedName name="C_7_DNEPoint">'Configuration'!$U$46</definedName>
    <definedName name="C_7_DNFPlace">'Configuration'!$T$38</definedName>
    <definedName name="C_7_DNFPoint">'Configuration'!$U$38</definedName>
    <definedName name="C_7_DNRPlace">'Configuration'!$T$49</definedName>
    <definedName name="C_7_DNRPoint">'Configuration'!$U$49</definedName>
    <definedName name="C_7_DNSPlace">'Configuration'!$T$40</definedName>
    <definedName name="C_7_DNSPoint">'Configuration'!$U$40</definedName>
    <definedName name="C_7_DSQPlace">'Configuration'!$T$39</definedName>
    <definedName name="C_7_DSQPoint">'Configuration'!$U$39</definedName>
    <definedName name="C_7_DynamicPlace">'Configuration'!$T$34</definedName>
    <definedName name="C_7_DynamicPoint">'Configuration'!$U$34</definedName>
    <definedName name="C_7_Enabled">'Configuration'!$T$8</definedName>
    <definedName name="C_7_MaxNoOfStrikes">'Configuration'!$T$15</definedName>
    <definedName name="C_7_Name">'Configuration'!$T$7</definedName>
    <definedName name="C_7_NoOfDNR">'Configuration'!$T$11</definedName>
    <definedName name="C_7_NoOfSailings">'Configuration'!$T$12</definedName>
    <definedName name="C_7_NoOfStaticPoints">'Configuration'!$T$13</definedName>
    <definedName name="C_7_NoOfSurfers">'Configuration'!$T$10</definedName>
    <definedName name="C_7_OCSPlace">'Configuration'!$T$42</definedName>
    <definedName name="C_7_OCSPoint">'Configuration'!$U$42</definedName>
    <definedName name="C_7_RAFPlace">'Configuration'!$T$45</definedName>
    <definedName name="C_7_RAFPoint">'Configuration'!$U$45</definedName>
    <definedName name="C_7_RDGPlace">'Configuration'!$T$48</definedName>
    <definedName name="C_7_RDGPoint">'Configuration'!$U$48</definedName>
    <definedName name="C_7_ResultList">'LBK Raceboard max 7,8'!$B$4:$H$11</definedName>
    <definedName name="C_7_ResultsHeading">'LBK Raceboard max 7,8'!$B$2</definedName>
    <definedName name="C_7_SKULKPlace">'Configuration'!$T$51</definedName>
    <definedName name="C_7_SKULKPoint">'Configuration'!$U$51</definedName>
    <definedName name="C_7_Sorting">'Configuration'!$T$29</definedName>
    <definedName name="C_7_SplitSharedPlaces">'Configuration'!$T$9</definedName>
    <definedName name="C_7_StaticPoint1">'Configuration'!$U$32</definedName>
    <definedName name="C_7_Strike1">'Configuration'!$T$17</definedName>
    <definedName name="C_7_Strike10">'Configuration'!$T$26</definedName>
    <definedName name="C_7_Strike11">'Configuration'!$T$27</definedName>
    <definedName name="C_7_Strike12">'Configuration'!$T$28</definedName>
    <definedName name="C_7_Strike2">'Configuration'!$T$18</definedName>
    <definedName name="C_7_Strike3">'Configuration'!$T$19</definedName>
    <definedName name="C_7_Strike4">'Configuration'!$T$20</definedName>
    <definedName name="C_7_Strike5">'Configuration'!$T$21</definedName>
    <definedName name="C_7_Strike6">'Configuration'!$T$22</definedName>
    <definedName name="C_7_Strike7">'Configuration'!$T$23</definedName>
    <definedName name="C_7_Strike8">'Configuration'!$T$24</definedName>
    <definedName name="C_7_Strike9">'Configuration'!$T$25</definedName>
    <definedName name="C_7_ZFPPlace">'Configuration'!$T$43</definedName>
    <definedName name="C_7_ZFPPoint">'Configuration'!$U$43</definedName>
    <definedName name="C_8_ARRPlace">'Configuration'!$W$50</definedName>
    <definedName name="C_8_ARRPoint">'Configuration'!$X$50</definedName>
    <definedName name="C_8_BDFPlace">'Configuration'!$W$44</definedName>
    <definedName name="C_8_BDFPoint">'Configuration'!$X$44</definedName>
    <definedName name="C_8_DGMPlace">'Configuration'!$W$47</definedName>
    <definedName name="C_8_DGMPoint">'Configuration'!$X$47</definedName>
    <definedName name="C_8_DNAPlace">'Configuration'!$W$51</definedName>
    <definedName name="C_8_DNAPoint">'Configuration'!$X$51</definedName>
    <definedName name="C_8_DNCPlace">'Configuration'!$W$41</definedName>
    <definedName name="C_8_DNCPoint">'Configuration'!$X$41</definedName>
    <definedName name="C_8_DNEPlace">'Configuration'!$W$46</definedName>
    <definedName name="C_8_DNEPoint">'Configuration'!$X$46</definedName>
    <definedName name="C_8_DNFPlace">'Configuration'!$W$38</definedName>
    <definedName name="C_8_DNFPoint">'Configuration'!$X$38</definedName>
    <definedName name="C_8_DNRPlace">'Configuration'!$W$49</definedName>
    <definedName name="C_8_DNRPoint">'Configuration'!$X$49</definedName>
    <definedName name="C_8_DNSPlace">'Configuration'!$W$40</definedName>
    <definedName name="C_8_DNSPoint">'Configuration'!$X$40</definedName>
    <definedName name="C_8_DSQPlace">'Configuration'!$W$39</definedName>
    <definedName name="C_8_DSQPoint">'Configuration'!$X$39</definedName>
    <definedName name="C_8_DynamicPlace">'Configuration'!$W$34</definedName>
    <definedName name="C_8_DynamicPoint">'Configuration'!$X$34</definedName>
    <definedName name="C_8_Enabled">'Configuration'!$W$8</definedName>
    <definedName name="C_8_MaxNoOfStrikes">'Configuration'!$W$15</definedName>
    <definedName name="C_8_Name">'Configuration'!$W$7</definedName>
    <definedName name="C_8_NoOfDNR">'Configuration'!$W$11</definedName>
    <definedName name="C_8_NoOfSailings">'Configuration'!$W$12</definedName>
    <definedName name="C_8_NoOfStaticPoints">'Configuration'!$W$13</definedName>
    <definedName name="C_8_NoOfSurfers">'Configuration'!$W$10</definedName>
    <definedName name="C_8_OCSPlace">'Configuration'!$W$42</definedName>
    <definedName name="C_8_OCSPoint">'Configuration'!$X$42</definedName>
    <definedName name="C_8_RAFPlace">'Configuration'!$W$45</definedName>
    <definedName name="C_8_RAFPoint">'Configuration'!$X$45</definedName>
    <definedName name="C_8_RDGPlace">'Configuration'!$W$48</definedName>
    <definedName name="C_8_RDGPoint">'Configuration'!$X$48</definedName>
    <definedName name="C_8_ResultList">#REF!</definedName>
    <definedName name="C_8_ResultsHeading">#REF!</definedName>
    <definedName name="C_8_SKULKPlace">'Configuration'!$W$51</definedName>
    <definedName name="C_8_SKULKPoint">'Configuration'!$X$51</definedName>
    <definedName name="C_8_Sorting">'Configuration'!$W$29</definedName>
    <definedName name="C_8_SplitSharedPlaces">'Configuration'!$W$9</definedName>
    <definedName name="C_8_StaticPoint1">'Configuration'!$X$32</definedName>
    <definedName name="C_8_Strike1">'Configuration'!$W$17</definedName>
    <definedName name="C_8_Strike10">'Configuration'!$W$26</definedName>
    <definedName name="C_8_Strike11">'Configuration'!$W$27</definedName>
    <definedName name="C_8_Strike12">'Configuration'!$W$28</definedName>
    <definedName name="C_8_Strike2">'Configuration'!$W$18</definedName>
    <definedName name="C_8_Strike3">'Configuration'!$W$19</definedName>
    <definedName name="C_8_Strike4">'Configuration'!$W$20</definedName>
    <definedName name="C_8_Strike5">'Configuration'!$W$21</definedName>
    <definedName name="C_8_Strike6">'Configuration'!$W$22</definedName>
    <definedName name="C_8_Strike7">'Configuration'!$W$23</definedName>
    <definedName name="C_8_Strike8">'Configuration'!$W$24</definedName>
    <definedName name="C_8_Strike9">'Configuration'!$W$25</definedName>
    <definedName name="C_8_ZFPPlace">'Configuration'!$W$43</definedName>
    <definedName name="C_8_ZFPPoint">'Configuration'!$X$43</definedName>
    <definedName name="C_9_ARRPlace">'Configuration'!$Z$50</definedName>
    <definedName name="C_9_ARRPoint">'Configuration'!$AA$50</definedName>
    <definedName name="C_9_BDFPlace">'Configuration'!$Z$44</definedName>
    <definedName name="C_9_BDFPoint">'Configuration'!$AA$44</definedName>
    <definedName name="C_9_DGMPlace">'Configuration'!$Z$47</definedName>
    <definedName name="C_9_DGMPoint">'Configuration'!$AA$47</definedName>
    <definedName name="C_9_DNAPlace">'Configuration'!$Z$51</definedName>
    <definedName name="C_9_DNAPoint">'Configuration'!$AA$51</definedName>
    <definedName name="C_9_DNCPlace">'Configuration'!$Z$41</definedName>
    <definedName name="C_9_DNCPoint">'Configuration'!$AA$41</definedName>
    <definedName name="C_9_DNEPlace">'Configuration'!$Z$46</definedName>
    <definedName name="C_9_DNEPoint">'Configuration'!$AA$46</definedName>
    <definedName name="C_9_DNFPlace">'Configuration'!$Z$38</definedName>
    <definedName name="C_9_DNFPoint">'Configuration'!$AA$38</definedName>
    <definedName name="C_9_DNRPlace">'Configuration'!$Z$49</definedName>
    <definedName name="C_9_DNRPoint">'Configuration'!$AA$49</definedName>
    <definedName name="C_9_DNSPlace">'Configuration'!$Z$40</definedName>
    <definedName name="C_9_DNSPoint">'Configuration'!$AA$40</definedName>
    <definedName name="C_9_DSQPlace">'Configuration'!$Z$39</definedName>
    <definedName name="C_9_DSQPoint">'Configuration'!$AA$39</definedName>
    <definedName name="C_9_DynamicPlace">'Configuration'!$Z$34</definedName>
    <definedName name="C_9_DynamicPoint">'Configuration'!$AA$34</definedName>
    <definedName name="C_9_Enabled">'Configuration'!$Z$8</definedName>
    <definedName name="C_9_MaxNoOfStrikes">'Configuration'!$Z$15</definedName>
    <definedName name="C_9_Name">'Configuration'!$Z$7</definedName>
    <definedName name="C_9_NoOfDNR">'Configuration'!$Z$11</definedName>
    <definedName name="C_9_NoOfSailings">'Configuration'!$Z$12</definedName>
    <definedName name="C_9_NoOfStaticPoints">'Configuration'!$Z$13</definedName>
    <definedName name="C_9_NoOfSurfers">'Configuration'!$Z$10</definedName>
    <definedName name="C_9_OCSPlace">'Configuration'!$Z$42</definedName>
    <definedName name="C_9_OCSPoint">'Configuration'!$AA$42</definedName>
    <definedName name="C_9_RAFPlace">'Configuration'!$Z$45</definedName>
    <definedName name="C_9_RAFPoint">'Configuration'!$AA$45</definedName>
    <definedName name="C_9_RDGPlace">'Configuration'!$Z$48</definedName>
    <definedName name="C_9_RDGPoint">'Configuration'!$AA$48</definedName>
    <definedName name="C_9_ResultList">#REF!</definedName>
    <definedName name="C_9_ResultsHeading">#REF!</definedName>
    <definedName name="C_9_SKULKPlace">'Configuration'!$Z$51</definedName>
    <definedName name="C_9_SKULKPoint">'Configuration'!$AA$51</definedName>
    <definedName name="C_9_Sorting">'Configuration'!$Z$29</definedName>
    <definedName name="C_9_SplitSharedPlaces">'Configuration'!$Z$9</definedName>
    <definedName name="C_9_StaticPoint1">'Configuration'!$AA$32</definedName>
    <definedName name="C_9_Strike1">'Configuration'!$Z$17</definedName>
    <definedName name="C_9_Strike10">'Configuration'!$Z$26</definedName>
    <definedName name="C_9_Strike11">'Configuration'!$Z$27</definedName>
    <definedName name="C_9_Strike12">'Configuration'!$Z$28</definedName>
    <definedName name="C_9_Strike2">'Configuration'!$Z$18</definedName>
    <definedName name="C_9_Strike3">'Configuration'!$Z$19</definedName>
    <definedName name="C_9_Strike4">'Configuration'!$Z$20</definedName>
    <definedName name="C_9_Strike5">'Configuration'!$Z$21</definedName>
    <definedName name="C_9_Strike6">'Configuration'!$Z$22</definedName>
    <definedName name="C_9_Strike7">'Configuration'!$Z$23</definedName>
    <definedName name="C_9_Strike8">'Configuration'!$Z$24</definedName>
    <definedName name="C_9_Strike9">'Configuration'!$Z$25</definedName>
    <definedName name="C_9_ZFPPlace">'Configuration'!$Z$43</definedName>
    <definedName name="C_9_ZFPPoint">'Configuration'!$AA$43</definedName>
    <definedName name="DsqEndRow">'Configuration'!$B$37</definedName>
    <definedName name="DsqStartRow">'Configuration'!$B$36</definedName>
    <definedName name="firstName">'Configuration'!$B$58</definedName>
    <definedName name="lastName">'Configuration'!$B$59</definedName>
    <definedName name="Medlemsliste">'[1]Medlemmer'!$A$5:$G$319</definedName>
    <definedName name="MemberWorkbook">'Configuration'!$B$5</definedName>
    <definedName name="NoOfBoardClasses">'Configuration'!$B$3</definedName>
    <definedName name="RaceName">'Configuration'!$B$2</definedName>
    <definedName name="ShowHelp">'Configuration'!$B$4</definedName>
    <definedName name="temp">'Configuration'!$B$57</definedName>
    <definedName name="temp1">'Configuration'!$AD$10</definedName>
    <definedName name="temp2">'Configuration'!$AD$12</definedName>
    <definedName name="temp3">'Configuration'!$AD$13</definedName>
    <definedName name="version">'Configuration'!$B$1</definedName>
  </definedNames>
  <calcPr fullCalcOnLoad="1"/>
</workbook>
</file>

<file path=xl/sharedStrings.xml><?xml version="1.0" encoding="utf-8"?>
<sst xmlns="http://schemas.openxmlformats.org/spreadsheetml/2006/main" count="171" uniqueCount="96">
  <si>
    <t>Dynamic points:</t>
  </si>
  <si>
    <t>Place:</t>
  </si>
  <si>
    <t>Points:</t>
  </si>
  <si>
    <t>DNS</t>
  </si>
  <si>
    <t>DNF</t>
  </si>
  <si>
    <t>DSQ</t>
  </si>
  <si>
    <t>Debug:</t>
  </si>
  <si>
    <t>NoOfSurfers:</t>
  </si>
  <si>
    <t>StaticPoints</t>
  </si>
  <si>
    <t>Strikes:</t>
  </si>
  <si>
    <t>NoOfSailings:</t>
  </si>
  <si>
    <t>NoOfStrikes:</t>
  </si>
  <si>
    <t>MaxNoOfStrikes:</t>
  </si>
  <si>
    <t>temp1</t>
  </si>
  <si>
    <t>temp2</t>
  </si>
  <si>
    <t>temp3</t>
  </si>
  <si>
    <t>NoOfStaticPoints:</t>
  </si>
  <si>
    <t>Class name:</t>
  </si>
  <si>
    <t>Class idx</t>
  </si>
  <si>
    <t>NoOfBoardClasses</t>
  </si>
  <si>
    <t>ARR</t>
  </si>
  <si>
    <t>Disqualification:</t>
  </si>
  <si>
    <t>race.init</t>
  </si>
  <si>
    <t>boardclass.init</t>
  </si>
  <si>
    <t xml:space="preserve">Result: Formula Windsurfing Raceboard </t>
  </si>
  <si>
    <t>Helper fields:</t>
  </si>
  <si>
    <t>temp</t>
  </si>
  <si>
    <t>firstName</t>
  </si>
  <si>
    <t>lastName</t>
  </si>
  <si>
    <t>Sorting</t>
  </si>
  <si>
    <t>Ascending</t>
  </si>
  <si>
    <t>Descending</t>
  </si>
  <si>
    <t>Enabled:</t>
  </si>
  <si>
    <t>ShowHelp</t>
  </si>
  <si>
    <t>MemberWorkbook</t>
  </si>
  <si>
    <t>Version</t>
  </si>
  <si>
    <t>Plass</t>
  </si>
  <si>
    <t>Seilnr</t>
  </si>
  <si>
    <t>Navn</t>
  </si>
  <si>
    <t>Forening</t>
  </si>
  <si>
    <t>Klasse</t>
  </si>
  <si>
    <t>Poeng</t>
  </si>
  <si>
    <t>S1</t>
  </si>
  <si>
    <t>NoOfDNR:</t>
  </si>
  <si>
    <t>DNR</t>
  </si>
  <si>
    <t>Race name</t>
  </si>
  <si>
    <t>DNC</t>
  </si>
  <si>
    <t>OCS</t>
  </si>
  <si>
    <t>ZFP</t>
  </si>
  <si>
    <t>BDF</t>
  </si>
  <si>
    <t>RAF</t>
  </si>
  <si>
    <t>DNE</t>
  </si>
  <si>
    <t>DGM</t>
  </si>
  <si>
    <t>RDG</t>
  </si>
  <si>
    <t>DsqStartRow</t>
  </si>
  <si>
    <t>DsqEndRow</t>
  </si>
  <si>
    <t>Place</t>
  </si>
  <si>
    <t>Point</t>
  </si>
  <si>
    <t>Idx</t>
  </si>
  <si>
    <t>SplitSharedPlaces</t>
  </si>
  <si>
    <t>s</t>
  </si>
  <si>
    <t>RS X</t>
  </si>
  <si>
    <t>LBK Raceboard max 9,5</t>
  </si>
  <si>
    <t>DNA</t>
  </si>
  <si>
    <t>Bic Techno 293</t>
  </si>
  <si>
    <t>nbk_regatta_2011_v1.0</t>
  </si>
  <si>
    <t>Raceboard 9,5 kvadrat</t>
  </si>
  <si>
    <t>Rekrutteringsklasse</t>
  </si>
  <si>
    <t>ascending</t>
  </si>
  <si>
    <t>Raceboard 7,8 kvadrat</t>
  </si>
  <si>
    <t>Raceboard 8,5</t>
  </si>
  <si>
    <t>LBK Raceboard max 7,8</t>
  </si>
  <si>
    <t>Raceboard max 8,5</t>
  </si>
  <si>
    <t>"nor 135"</t>
  </si>
  <si>
    <t>17. april, oppdatert</t>
  </si>
  <si>
    <t>LYS 8</t>
  </si>
  <si>
    <t>Freddy Løveng</t>
  </si>
  <si>
    <t>LBK</t>
  </si>
  <si>
    <t>M 70 +</t>
  </si>
  <si>
    <t>LYS 5</t>
  </si>
  <si>
    <t>Erik Kvernberg</t>
  </si>
  <si>
    <t>LYS 17</t>
  </si>
  <si>
    <t>Vibeke Kielland</t>
  </si>
  <si>
    <t>K 60-69</t>
  </si>
  <si>
    <t>LYS 14</t>
  </si>
  <si>
    <t>Harald  Thomassen</t>
  </si>
  <si>
    <t>Sammenlagt pr 8. mai. 7,8</t>
  </si>
  <si>
    <t>LYS 2</t>
  </si>
  <si>
    <t>J.Cato Halsaa</t>
  </si>
  <si>
    <t>LYS 24</t>
  </si>
  <si>
    <t>Øivind Stabenfeldt</t>
  </si>
  <si>
    <t>M 60-69</t>
  </si>
  <si>
    <t>LYS 20</t>
  </si>
  <si>
    <t>Henrik Meyer Jacobsen</t>
  </si>
  <si>
    <t>S2</t>
  </si>
  <si>
    <t>M 80 +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</si>
</sst>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&lt;=9999]0000;General"/>
    <numFmt numFmtId="193" formatCode="0.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93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93" fontId="0" fillId="34" borderId="0" xfId="0" applyNumberFormat="1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lagu\Local%20Settings\Temporary%20Internet%20Files\OLK9\Medlems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  <sheetName val="Medlemsliste"/>
    </sheetNames>
    <sheetDataSet>
      <sheetData sheetId="0">
        <row r="5">
          <cell r="A5" t="str">
            <v>Seilnr.</v>
          </cell>
          <cell r="B5" t="str">
            <v>Fornavn</v>
          </cell>
          <cell r="C5" t="str">
            <v>Etternavn</v>
          </cell>
          <cell r="D5" t="str">
            <v>Kontingent</v>
          </cell>
          <cell r="E5" t="str">
            <v>Født</v>
          </cell>
          <cell r="F5" t="str">
            <v>Forening</v>
          </cell>
          <cell r="G5" t="str">
            <v>Kjønn</v>
          </cell>
        </row>
        <row r="6">
          <cell r="A6">
            <v>0</v>
          </cell>
          <cell r="B6" t="str">
            <v>Arild</v>
          </cell>
          <cell r="C6" t="str">
            <v>Toft</v>
          </cell>
          <cell r="D6" t="str">
            <v>2001</v>
          </cell>
          <cell r="E6">
            <v>1958</v>
          </cell>
          <cell r="F6" t="str">
            <v>Sola</v>
          </cell>
          <cell r="G6" t="str">
            <v>M</v>
          </cell>
        </row>
        <row r="7">
          <cell r="A7">
            <v>1</v>
          </cell>
          <cell r="B7" t="str">
            <v>Svein</v>
          </cell>
          <cell r="C7" t="str">
            <v>Rasmussen</v>
          </cell>
          <cell r="D7" t="str">
            <v>1999</v>
          </cell>
          <cell r="E7">
            <v>1963</v>
          </cell>
          <cell r="F7" t="str">
            <v>Arendal</v>
          </cell>
          <cell r="G7" t="str">
            <v>M</v>
          </cell>
        </row>
        <row r="8">
          <cell r="A8">
            <v>2</v>
          </cell>
          <cell r="B8" t="str">
            <v>Per Ottar</v>
          </cell>
          <cell r="C8" t="str">
            <v>Skaaret</v>
          </cell>
          <cell r="D8" t="str">
            <v>2001</v>
          </cell>
          <cell r="E8">
            <v>1958</v>
          </cell>
          <cell r="F8" t="str">
            <v>Asker</v>
          </cell>
          <cell r="G8" t="str">
            <v>M</v>
          </cell>
        </row>
        <row r="9">
          <cell r="A9">
            <v>3</v>
          </cell>
          <cell r="B9" t="str">
            <v>Jon</v>
          </cell>
          <cell r="C9" t="str">
            <v>Strand</v>
          </cell>
          <cell r="D9" t="str">
            <v>2001</v>
          </cell>
          <cell r="E9">
            <v>1971</v>
          </cell>
          <cell r="F9" t="str">
            <v>Øyern</v>
          </cell>
          <cell r="G9" t="str">
            <v>M</v>
          </cell>
        </row>
        <row r="10">
          <cell r="A10">
            <v>4</v>
          </cell>
          <cell r="B10" t="str">
            <v>Steinar</v>
          </cell>
          <cell r="C10" t="str">
            <v>Hemsett</v>
          </cell>
          <cell r="D10" t="str">
            <v>1999</v>
          </cell>
          <cell r="E10">
            <v>1967</v>
          </cell>
          <cell r="F10" t="str">
            <v>Sola</v>
          </cell>
          <cell r="G10" t="str">
            <v>M</v>
          </cell>
        </row>
        <row r="11">
          <cell r="A11">
            <v>5</v>
          </cell>
          <cell r="B11" t="str">
            <v>Markus J</v>
          </cell>
          <cell r="C11" t="str">
            <v>Allen</v>
          </cell>
          <cell r="D11" t="str">
            <v>2001</v>
          </cell>
          <cell r="E11">
            <v>1970</v>
          </cell>
          <cell r="F11" t="str">
            <v>Sandefjord</v>
          </cell>
          <cell r="G11" t="str">
            <v>M</v>
          </cell>
        </row>
        <row r="12">
          <cell r="A12">
            <v>6</v>
          </cell>
          <cell r="B12" t="str">
            <v>Jorunn</v>
          </cell>
          <cell r="C12" t="str">
            <v>Horgen</v>
          </cell>
          <cell r="D12" t="str">
            <v>2001</v>
          </cell>
          <cell r="E12">
            <v>1966</v>
          </cell>
          <cell r="F12" t="str">
            <v>Eikern</v>
          </cell>
          <cell r="G12" t="str">
            <v>K</v>
          </cell>
        </row>
        <row r="13">
          <cell r="A13">
            <v>7</v>
          </cell>
          <cell r="B13" t="str">
            <v>Bjørn</v>
          </cell>
          <cell r="C13" t="str">
            <v>Kvernberg</v>
          </cell>
          <cell r="D13" t="str">
            <v>2001</v>
          </cell>
          <cell r="E13">
            <v>1959</v>
          </cell>
          <cell r="F13" t="str">
            <v>Sola</v>
          </cell>
          <cell r="G13" t="str">
            <v>M</v>
          </cell>
        </row>
        <row r="14">
          <cell r="A14">
            <v>8</v>
          </cell>
          <cell r="B14" t="str">
            <v>Stein Anders</v>
          </cell>
          <cell r="C14" t="str">
            <v>Sundbye</v>
          </cell>
          <cell r="D14" t="str">
            <v>1999</v>
          </cell>
          <cell r="E14">
            <v>1966</v>
          </cell>
          <cell r="F14" t="str">
            <v>Asker</v>
          </cell>
          <cell r="G14" t="str">
            <v>M</v>
          </cell>
        </row>
        <row r="15">
          <cell r="A15">
            <v>9</v>
          </cell>
          <cell r="B15" t="str">
            <v>Ole</v>
          </cell>
          <cell r="C15" t="str">
            <v>Lossius</v>
          </cell>
          <cell r="D15" t="str">
            <v>2001</v>
          </cell>
          <cell r="E15">
            <v>1962</v>
          </cell>
          <cell r="F15" t="str">
            <v>Christiansand</v>
          </cell>
          <cell r="G15" t="str">
            <v>M</v>
          </cell>
        </row>
        <row r="16">
          <cell r="A16">
            <v>10</v>
          </cell>
          <cell r="B16" t="str">
            <v>Henrik</v>
          </cell>
          <cell r="C16" t="str">
            <v>Gerner-Mathisen</v>
          </cell>
          <cell r="D16" t="str">
            <v>2000</v>
          </cell>
          <cell r="E16">
            <v>1974</v>
          </cell>
          <cell r="F16" t="str">
            <v>Asker</v>
          </cell>
          <cell r="G16" t="str">
            <v>M</v>
          </cell>
        </row>
        <row r="17">
          <cell r="A17">
            <v>11</v>
          </cell>
          <cell r="B17" t="str">
            <v>Preben</v>
          </cell>
          <cell r="C17" t="str">
            <v>Idsøe</v>
          </cell>
          <cell r="D17" t="str">
            <v>2001</v>
          </cell>
          <cell r="E17">
            <v>1973</v>
          </cell>
          <cell r="F17" t="str">
            <v>Asker SF</v>
          </cell>
          <cell r="G17" t="str">
            <v>M</v>
          </cell>
        </row>
        <row r="18">
          <cell r="A18">
            <v>12</v>
          </cell>
          <cell r="B18" t="str">
            <v>Anders</v>
          </cell>
          <cell r="C18" t="str">
            <v>Løken</v>
          </cell>
          <cell r="D18" t="str">
            <v>2001</v>
          </cell>
          <cell r="E18">
            <v>1968</v>
          </cell>
          <cell r="F18" t="str">
            <v>Drøbak</v>
          </cell>
          <cell r="G18" t="str">
            <v>M</v>
          </cell>
        </row>
        <row r="19">
          <cell r="A19">
            <v>13</v>
          </cell>
          <cell r="B19" t="str">
            <v>Loyd</v>
          </cell>
          <cell r="C19" t="str">
            <v>Moksheim</v>
          </cell>
          <cell r="D19" t="str">
            <v>2001</v>
          </cell>
          <cell r="E19">
            <v>1974</v>
          </cell>
          <cell r="F19" t="str">
            <v>Karmøy</v>
          </cell>
          <cell r="G19" t="str">
            <v>M</v>
          </cell>
        </row>
        <row r="20">
          <cell r="A20">
            <v>14</v>
          </cell>
          <cell r="B20" t="str">
            <v>Thomas</v>
          </cell>
          <cell r="C20" t="str">
            <v>Wessel Svenson</v>
          </cell>
          <cell r="D20" t="str">
            <v>2001</v>
          </cell>
          <cell r="E20">
            <v>1970</v>
          </cell>
          <cell r="F20" t="str">
            <v>Asker</v>
          </cell>
          <cell r="G20" t="str">
            <v>M</v>
          </cell>
        </row>
        <row r="21">
          <cell r="A21">
            <v>15</v>
          </cell>
          <cell r="B21" t="str">
            <v>Henrik</v>
          </cell>
          <cell r="C21" t="str">
            <v>Høy</v>
          </cell>
          <cell r="D21" t="str">
            <v>2000</v>
          </cell>
          <cell r="E21">
            <v>1978</v>
          </cell>
          <cell r="F21" t="str">
            <v>Christiansand SF</v>
          </cell>
          <cell r="G21" t="str">
            <v>M</v>
          </cell>
        </row>
        <row r="22">
          <cell r="A22">
            <v>16</v>
          </cell>
          <cell r="B22" t="str">
            <v>Stig</v>
          </cell>
          <cell r="C22" t="str">
            <v>Johansen</v>
          </cell>
          <cell r="D22" t="str">
            <v>2001</v>
          </cell>
          <cell r="E22">
            <v>1967</v>
          </cell>
          <cell r="F22" t="str">
            <v>Sola</v>
          </cell>
          <cell r="G22" t="str">
            <v>M</v>
          </cell>
        </row>
        <row r="23">
          <cell r="A23">
            <v>17</v>
          </cell>
          <cell r="B23" t="str">
            <v>Per Y</v>
          </cell>
          <cell r="C23" t="str">
            <v>Guttormsen</v>
          </cell>
          <cell r="D23" t="str">
            <v>2001</v>
          </cell>
          <cell r="E23">
            <v>1977</v>
          </cell>
          <cell r="F23" t="str">
            <v>Brevik SF</v>
          </cell>
          <cell r="G23" t="str">
            <v>M</v>
          </cell>
        </row>
        <row r="24">
          <cell r="A24">
            <v>18</v>
          </cell>
          <cell r="B24" t="str">
            <v>Arne Kristian</v>
          </cell>
          <cell r="C24" t="str">
            <v>Aune</v>
          </cell>
          <cell r="D24" t="str">
            <v>2000</v>
          </cell>
          <cell r="E24">
            <v>1957</v>
          </cell>
          <cell r="F24" t="str">
            <v>Asker</v>
          </cell>
          <cell r="G24" t="str">
            <v>M</v>
          </cell>
        </row>
        <row r="25">
          <cell r="A25">
            <v>19</v>
          </cell>
          <cell r="B25" t="str">
            <v>Jon Stray</v>
          </cell>
          <cell r="C25" t="str">
            <v>Arnesen </v>
          </cell>
          <cell r="D25" t="str">
            <v>2001</v>
          </cell>
          <cell r="E25">
            <v>1951</v>
          </cell>
          <cell r="F25" t="str">
            <v>Sandefjord BSK</v>
          </cell>
          <cell r="G25" t="str">
            <v>M</v>
          </cell>
        </row>
        <row r="26">
          <cell r="A26">
            <v>20</v>
          </cell>
          <cell r="B26" t="str">
            <v>Kjell</v>
          </cell>
          <cell r="C26" t="str">
            <v>Jacobsen</v>
          </cell>
          <cell r="D26" t="str">
            <v>2001</v>
          </cell>
          <cell r="E26">
            <v>1952</v>
          </cell>
          <cell r="F26" t="str">
            <v>Tønsberg</v>
          </cell>
          <cell r="G26" t="str">
            <v>M</v>
          </cell>
        </row>
        <row r="27">
          <cell r="A27">
            <v>21</v>
          </cell>
          <cell r="B27" t="str">
            <v>Knut Andreas</v>
          </cell>
          <cell r="C27" t="str">
            <v>Kjelland</v>
          </cell>
          <cell r="D27" t="str">
            <v>1998</v>
          </cell>
          <cell r="E27">
            <v>1971</v>
          </cell>
          <cell r="F27" t="str">
            <v>Asker</v>
          </cell>
          <cell r="G27" t="str">
            <v>M</v>
          </cell>
        </row>
        <row r="28">
          <cell r="A28">
            <v>22</v>
          </cell>
          <cell r="B28" t="str">
            <v>Alexander</v>
          </cell>
          <cell r="C28" t="str">
            <v>Gausdal Buch</v>
          </cell>
          <cell r="D28" t="str">
            <v>2001</v>
          </cell>
          <cell r="E28">
            <v>1981</v>
          </cell>
          <cell r="F28" t="str">
            <v>Sola BSF</v>
          </cell>
          <cell r="G28" t="str">
            <v>M</v>
          </cell>
        </row>
        <row r="29">
          <cell r="A29">
            <v>23</v>
          </cell>
          <cell r="B29" t="str">
            <v>Gisle</v>
          </cell>
          <cell r="C29" t="str">
            <v>Bjørnsrud Bø</v>
          </cell>
          <cell r="D29" t="str">
            <v>1999</v>
          </cell>
          <cell r="E29">
            <v>1969</v>
          </cell>
          <cell r="F29" t="str">
            <v>Christiansand   </v>
          </cell>
          <cell r="G29" t="str">
            <v>M</v>
          </cell>
        </row>
        <row r="30">
          <cell r="A30">
            <v>24</v>
          </cell>
          <cell r="B30" t="str">
            <v>Ragnar</v>
          </cell>
          <cell r="C30" t="str">
            <v>Groenhof</v>
          </cell>
          <cell r="D30" t="str">
            <v>2001</v>
          </cell>
          <cell r="E30">
            <v>1970</v>
          </cell>
          <cell r="F30" t="str">
            <v>Tønsberg</v>
          </cell>
          <cell r="G30" t="str">
            <v>M</v>
          </cell>
        </row>
        <row r="31">
          <cell r="A31">
            <v>25</v>
          </cell>
          <cell r="B31" t="str">
            <v>Karsten</v>
          </cell>
          <cell r="C31" t="str">
            <v>Friis</v>
          </cell>
          <cell r="D31" t="str">
            <v>2001</v>
          </cell>
          <cell r="E31">
            <v>1968</v>
          </cell>
          <cell r="F31" t="str">
            <v>Asker</v>
          </cell>
          <cell r="G31" t="str">
            <v>M</v>
          </cell>
        </row>
        <row r="32">
          <cell r="A32">
            <v>26</v>
          </cell>
          <cell r="B32" t="str">
            <v>Helge</v>
          </cell>
          <cell r="C32" t="str">
            <v>Rotnes</v>
          </cell>
          <cell r="D32" t="str">
            <v>2001</v>
          </cell>
          <cell r="E32">
            <v>1966</v>
          </cell>
          <cell r="F32" t="str">
            <v>Nesodden SF</v>
          </cell>
          <cell r="G32" t="str">
            <v>M</v>
          </cell>
        </row>
        <row r="33">
          <cell r="A33">
            <v>27</v>
          </cell>
          <cell r="B33" t="str">
            <v>Esben Moland</v>
          </cell>
          <cell r="C33" t="str">
            <v>Olsen</v>
          </cell>
          <cell r="D33" t="str">
            <v>2001</v>
          </cell>
          <cell r="E33">
            <v>1968</v>
          </cell>
          <cell r="F33" t="str">
            <v>Arendal</v>
          </cell>
          <cell r="G33" t="str">
            <v>M</v>
          </cell>
        </row>
        <row r="34">
          <cell r="A34">
            <v>28</v>
          </cell>
          <cell r="B34" t="str">
            <v>Terje G.</v>
          </cell>
          <cell r="C34" t="str">
            <v>Gangdal</v>
          </cell>
          <cell r="D34" t="str">
            <v>2001</v>
          </cell>
          <cell r="E34">
            <v>1972</v>
          </cell>
          <cell r="F34" t="str">
            <v>Stord</v>
          </cell>
          <cell r="G34" t="str">
            <v>M</v>
          </cell>
        </row>
        <row r="35">
          <cell r="A35">
            <v>30</v>
          </cell>
          <cell r="B35" t="str">
            <v>Morten</v>
          </cell>
          <cell r="C35" t="str">
            <v>Knutsen</v>
          </cell>
          <cell r="D35" t="str">
            <v>2001</v>
          </cell>
          <cell r="E35">
            <v>1968</v>
          </cell>
          <cell r="F35" t="str">
            <v>Karmøy</v>
          </cell>
          <cell r="G35" t="str">
            <v>M</v>
          </cell>
        </row>
        <row r="36">
          <cell r="A36">
            <v>31</v>
          </cell>
          <cell r="B36" t="str">
            <v>Geir</v>
          </cell>
          <cell r="C36" t="str">
            <v>Olsen Stendahl</v>
          </cell>
          <cell r="D36" t="str">
            <v>2000</v>
          </cell>
          <cell r="E36">
            <v>1968</v>
          </cell>
          <cell r="F36" t="str">
            <v>Karmøy</v>
          </cell>
          <cell r="G36" t="str">
            <v>M</v>
          </cell>
        </row>
        <row r="37">
          <cell r="A37">
            <v>32</v>
          </cell>
          <cell r="B37" t="str">
            <v>Bjørn</v>
          </cell>
          <cell r="C37" t="str">
            <v>Færaas</v>
          </cell>
          <cell r="D37" t="str">
            <v>1997</v>
          </cell>
          <cell r="E37">
            <v>1966</v>
          </cell>
          <cell r="F37" t="str">
            <v>Karmøy BSK</v>
          </cell>
          <cell r="G37" t="str">
            <v>M</v>
          </cell>
        </row>
        <row r="38">
          <cell r="A38">
            <v>33</v>
          </cell>
          <cell r="B38" t="str">
            <v>Anders</v>
          </cell>
          <cell r="C38" t="str">
            <v>Føyen</v>
          </cell>
          <cell r="D38" t="str">
            <v>2000</v>
          </cell>
          <cell r="E38">
            <v>1957</v>
          </cell>
          <cell r="F38" t="str">
            <v>Asker</v>
          </cell>
          <cell r="G38" t="str">
            <v>M</v>
          </cell>
        </row>
        <row r="39">
          <cell r="A39">
            <v>34</v>
          </cell>
          <cell r="B39" t="str">
            <v>Jannicke</v>
          </cell>
          <cell r="C39" t="str">
            <v>Staalstrøm</v>
          </cell>
          <cell r="D39" t="str">
            <v>2000</v>
          </cell>
          <cell r="E39">
            <v>1969</v>
          </cell>
          <cell r="F39" t="str">
            <v>Horten</v>
          </cell>
          <cell r="G39" t="str">
            <v>K</v>
          </cell>
        </row>
        <row r="40">
          <cell r="A40">
            <v>35</v>
          </cell>
          <cell r="B40" t="str">
            <v>Magnus</v>
          </cell>
          <cell r="C40" t="str">
            <v>Songe-Møller</v>
          </cell>
          <cell r="D40" t="str">
            <v>1997</v>
          </cell>
          <cell r="E40">
            <v>1973</v>
          </cell>
          <cell r="F40" t="str">
            <v>Asker</v>
          </cell>
          <cell r="G40" t="str">
            <v>M</v>
          </cell>
        </row>
        <row r="41">
          <cell r="A41">
            <v>36</v>
          </cell>
          <cell r="B41" t="str">
            <v>Harald</v>
          </cell>
          <cell r="C41" t="str">
            <v>Flesland</v>
          </cell>
          <cell r="D41" t="str">
            <v>2001</v>
          </cell>
          <cell r="E41">
            <v>1972</v>
          </cell>
          <cell r="F41" t="str">
            <v>Sola</v>
          </cell>
          <cell r="G41" t="str">
            <v>M</v>
          </cell>
        </row>
        <row r="42">
          <cell r="A42">
            <v>37</v>
          </cell>
          <cell r="B42" t="str">
            <v>Kristian O.</v>
          </cell>
          <cell r="C42" t="str">
            <v>Larsen</v>
          </cell>
          <cell r="D42" t="str">
            <v>1998</v>
          </cell>
          <cell r="E42">
            <v>1976</v>
          </cell>
          <cell r="F42" t="str">
            <v>Biskopshavn</v>
          </cell>
          <cell r="G42" t="str">
            <v>M</v>
          </cell>
        </row>
        <row r="43">
          <cell r="A43">
            <v>38</v>
          </cell>
          <cell r="B43" t="str">
            <v>Øystein</v>
          </cell>
          <cell r="C43" t="str">
            <v>Hardersen</v>
          </cell>
          <cell r="D43" t="str">
            <v>1998</v>
          </cell>
          <cell r="E43">
            <v>1972</v>
          </cell>
          <cell r="F43" t="str">
            <v>Gressholman BS   </v>
          </cell>
          <cell r="G43" t="str">
            <v>M</v>
          </cell>
        </row>
        <row r="44">
          <cell r="A44">
            <v>39</v>
          </cell>
          <cell r="B44" t="str">
            <v>Terje</v>
          </cell>
          <cell r="C44" t="str">
            <v>Nilsen</v>
          </cell>
          <cell r="D44" t="str">
            <v>2000</v>
          </cell>
          <cell r="E44">
            <v>1948</v>
          </cell>
          <cell r="F44" t="str">
            <v>Rana BSF</v>
          </cell>
          <cell r="G44" t="str">
            <v>M</v>
          </cell>
        </row>
        <row r="45">
          <cell r="A45">
            <v>40</v>
          </cell>
          <cell r="B45" t="str">
            <v>Lasse</v>
          </cell>
          <cell r="C45" t="str">
            <v>Tellefsen</v>
          </cell>
          <cell r="D45" t="str">
            <v>2001</v>
          </cell>
          <cell r="E45">
            <v>1973</v>
          </cell>
          <cell r="F45" t="str">
            <v>Tønsberg</v>
          </cell>
          <cell r="G45" t="str">
            <v>M</v>
          </cell>
        </row>
        <row r="46">
          <cell r="A46">
            <v>41</v>
          </cell>
          <cell r="B46" t="str">
            <v>Alexander R.De C</v>
          </cell>
          <cell r="C46" t="str">
            <v>Boxill</v>
          </cell>
          <cell r="D46" t="str">
            <v>2001</v>
          </cell>
          <cell r="E46">
            <v>1970</v>
          </cell>
          <cell r="F46" t="str">
            <v>Sola</v>
          </cell>
          <cell r="G46" t="str">
            <v>M</v>
          </cell>
        </row>
        <row r="47">
          <cell r="A47">
            <v>42</v>
          </cell>
          <cell r="B47" t="str">
            <v>Arne E</v>
          </cell>
          <cell r="C47" t="str">
            <v>Hovda</v>
          </cell>
          <cell r="D47" t="str">
            <v>1999</v>
          </cell>
          <cell r="E47">
            <v>1966</v>
          </cell>
          <cell r="F47" t="str">
            <v>Karmøy</v>
          </cell>
          <cell r="G47" t="str">
            <v>M</v>
          </cell>
        </row>
        <row r="48">
          <cell r="A48">
            <v>43</v>
          </cell>
          <cell r="B48" t="str">
            <v>Jan Roar</v>
          </cell>
          <cell r="C48" t="str">
            <v>Førre</v>
          </cell>
          <cell r="D48" t="str">
            <v>1999</v>
          </cell>
          <cell r="E48">
            <v>1970</v>
          </cell>
          <cell r="F48" t="str">
            <v>Sola BSF</v>
          </cell>
          <cell r="G48" t="str">
            <v>M</v>
          </cell>
        </row>
        <row r="49">
          <cell r="A49">
            <v>44</v>
          </cell>
          <cell r="B49" t="str">
            <v>Vidar</v>
          </cell>
          <cell r="C49" t="str">
            <v>Jensen</v>
          </cell>
          <cell r="D49" t="str">
            <v>1990</v>
          </cell>
          <cell r="E49">
            <v>1966</v>
          </cell>
          <cell r="F49" t="str">
            <v>Brevik</v>
          </cell>
          <cell r="G49" t="str">
            <v>M</v>
          </cell>
        </row>
        <row r="50">
          <cell r="A50">
            <v>45</v>
          </cell>
          <cell r="B50" t="str">
            <v>Jarle</v>
          </cell>
          <cell r="C50" t="str">
            <v>Stenerud</v>
          </cell>
          <cell r="D50" t="str">
            <v>2001</v>
          </cell>
          <cell r="E50">
            <v>1972</v>
          </cell>
          <cell r="F50" t="str">
            <v>KNS</v>
          </cell>
          <cell r="G50" t="str">
            <v>M</v>
          </cell>
        </row>
        <row r="51">
          <cell r="A51">
            <v>46</v>
          </cell>
          <cell r="B51" t="str">
            <v>Arne Magne</v>
          </cell>
          <cell r="C51" t="str">
            <v>Hardersen</v>
          </cell>
          <cell r="D51" t="str">
            <v>1999</v>
          </cell>
          <cell r="E51">
            <v>1966</v>
          </cell>
          <cell r="F51" t="str">
            <v>Gressholman    </v>
          </cell>
          <cell r="G51" t="str">
            <v>M</v>
          </cell>
        </row>
        <row r="52">
          <cell r="A52">
            <v>47</v>
          </cell>
          <cell r="B52" t="str">
            <v>Lars Magne</v>
          </cell>
          <cell r="C52" t="str">
            <v>Lund</v>
          </cell>
          <cell r="D52" t="str">
            <v>2001</v>
          </cell>
          <cell r="E52">
            <v>1968</v>
          </cell>
          <cell r="F52" t="str">
            <v>Sandnes</v>
          </cell>
          <cell r="G52" t="str">
            <v>M</v>
          </cell>
        </row>
        <row r="53">
          <cell r="A53">
            <v>48</v>
          </cell>
          <cell r="B53" t="str">
            <v>Jan Frode</v>
          </cell>
          <cell r="C53" t="str">
            <v>Leirvåg</v>
          </cell>
          <cell r="D53" t="str">
            <v>2001</v>
          </cell>
          <cell r="E53">
            <v>1975</v>
          </cell>
          <cell r="F53" t="str">
            <v>Karmøy</v>
          </cell>
          <cell r="G53" t="str">
            <v>M</v>
          </cell>
        </row>
        <row r="54">
          <cell r="A54">
            <v>50</v>
          </cell>
          <cell r="B54" t="str">
            <v>Alf Erling</v>
          </cell>
          <cell r="C54" t="str">
            <v>Skaar</v>
          </cell>
          <cell r="D54" t="str">
            <v>2001</v>
          </cell>
          <cell r="E54">
            <v>1966</v>
          </cell>
          <cell r="F54" t="str">
            <v>Lista</v>
          </cell>
          <cell r="G54" t="str">
            <v>M</v>
          </cell>
        </row>
        <row r="55">
          <cell r="A55">
            <v>51</v>
          </cell>
          <cell r="B55" t="str">
            <v>Tor Aage</v>
          </cell>
          <cell r="C55" t="str">
            <v>Gresstad</v>
          </cell>
          <cell r="D55" t="str">
            <v>2001</v>
          </cell>
          <cell r="E55">
            <v>1975</v>
          </cell>
          <cell r="F55" t="str">
            <v>Slevikkilen</v>
          </cell>
          <cell r="G55" t="str">
            <v>M</v>
          </cell>
        </row>
        <row r="56">
          <cell r="A56">
            <v>52</v>
          </cell>
          <cell r="B56" t="str">
            <v>Erik</v>
          </cell>
          <cell r="C56" t="str">
            <v>Rondeel</v>
          </cell>
          <cell r="D56" t="str">
            <v>2001</v>
          </cell>
          <cell r="E56">
            <v>1969</v>
          </cell>
          <cell r="F56" t="str">
            <v>Drøbak</v>
          </cell>
          <cell r="G56" t="str">
            <v>M</v>
          </cell>
        </row>
        <row r="57">
          <cell r="A57">
            <v>53</v>
          </cell>
          <cell r="B57" t="str">
            <v>Christian</v>
          </cell>
          <cell r="C57" t="str">
            <v>Nybø</v>
          </cell>
          <cell r="D57" t="str">
            <v>ny00</v>
          </cell>
          <cell r="E57">
            <v>1969</v>
          </cell>
          <cell r="F57" t="str">
            <v>Drøbak</v>
          </cell>
          <cell r="G57" t="str">
            <v>M</v>
          </cell>
        </row>
        <row r="58">
          <cell r="A58">
            <v>54</v>
          </cell>
          <cell r="B58" t="str">
            <v>Ivan</v>
          </cell>
          <cell r="C58" t="str">
            <v>Christophersen</v>
          </cell>
          <cell r="D58" t="str">
            <v>2001</v>
          </cell>
          <cell r="E58">
            <v>1966</v>
          </cell>
          <cell r="F58" t="str">
            <v>Tønsberg</v>
          </cell>
          <cell r="G58" t="str">
            <v>M</v>
          </cell>
        </row>
        <row r="59">
          <cell r="A59">
            <v>55</v>
          </cell>
          <cell r="B59" t="str">
            <v>Ole Kristian</v>
          </cell>
          <cell r="C59" t="str">
            <v>Rigland</v>
          </cell>
          <cell r="D59" t="str">
            <v>2001</v>
          </cell>
          <cell r="E59">
            <v>1973</v>
          </cell>
          <cell r="F59" t="str">
            <v>Drammen</v>
          </cell>
          <cell r="G59" t="str">
            <v>M</v>
          </cell>
        </row>
        <row r="60">
          <cell r="A60">
            <v>56</v>
          </cell>
          <cell r="B60" t="str">
            <v>Glenn</v>
          </cell>
          <cell r="C60" t="str">
            <v>Kolberg</v>
          </cell>
          <cell r="D60" t="str">
            <v>2000</v>
          </cell>
          <cell r="E60">
            <v>1968</v>
          </cell>
          <cell r="F60" t="str">
            <v>Lysaker</v>
          </cell>
          <cell r="G60" t="str">
            <v>M</v>
          </cell>
        </row>
        <row r="61">
          <cell r="A61">
            <v>57</v>
          </cell>
          <cell r="B61" t="str">
            <v>Kjetil</v>
          </cell>
          <cell r="C61" t="str">
            <v>Endresen</v>
          </cell>
          <cell r="D61" t="str">
            <v>2000</v>
          </cell>
          <cell r="E61">
            <v>1980</v>
          </cell>
          <cell r="F61" t="str">
            <v>Sola BSF</v>
          </cell>
          <cell r="G61" t="str">
            <v>M</v>
          </cell>
        </row>
        <row r="62">
          <cell r="A62">
            <v>58</v>
          </cell>
          <cell r="B62" t="str">
            <v>Egil</v>
          </cell>
          <cell r="C62" t="str">
            <v>Andreassen</v>
          </cell>
          <cell r="D62" t="str">
            <v>1999</v>
          </cell>
          <cell r="E62">
            <v>1950</v>
          </cell>
          <cell r="F62" t="str">
            <v>Gressholmen    </v>
          </cell>
          <cell r="G62" t="str">
            <v>M</v>
          </cell>
        </row>
        <row r="63">
          <cell r="A63">
            <v>59</v>
          </cell>
          <cell r="B63" t="str">
            <v>Kjell</v>
          </cell>
          <cell r="C63" t="str">
            <v>Mannes</v>
          </cell>
          <cell r="D63" t="str">
            <v>2000</v>
          </cell>
          <cell r="E63">
            <v>1975</v>
          </cell>
          <cell r="F63" t="str">
            <v>Karmøy</v>
          </cell>
          <cell r="G63" t="str">
            <v>M</v>
          </cell>
        </row>
        <row r="64">
          <cell r="A64">
            <v>60</v>
          </cell>
          <cell r="B64" t="str">
            <v>Oddvar</v>
          </cell>
          <cell r="C64" t="str">
            <v>Meling</v>
          </cell>
          <cell r="D64" t="str">
            <v>2001</v>
          </cell>
          <cell r="E64">
            <v>1964</v>
          </cell>
          <cell r="F64" t="str">
            <v>Sola BSF</v>
          </cell>
          <cell r="G64" t="str">
            <v>M</v>
          </cell>
        </row>
        <row r="65">
          <cell r="A65">
            <v>61</v>
          </cell>
          <cell r="B65" t="str">
            <v>Jon K</v>
          </cell>
          <cell r="C65" t="str">
            <v>Bjerkåsholmen</v>
          </cell>
          <cell r="D65" t="str">
            <v>2001</v>
          </cell>
          <cell r="E65">
            <v>1971</v>
          </cell>
          <cell r="F65" t="str">
            <v>Asker</v>
          </cell>
          <cell r="G65" t="str">
            <v>M</v>
          </cell>
        </row>
        <row r="66">
          <cell r="A66">
            <v>62</v>
          </cell>
          <cell r="B66" t="str">
            <v>Christian</v>
          </cell>
          <cell r="C66" t="str">
            <v>Middelthon</v>
          </cell>
          <cell r="D66" t="str">
            <v>1997</v>
          </cell>
          <cell r="E66">
            <v>1971</v>
          </cell>
          <cell r="F66" t="str">
            <v>Sola</v>
          </cell>
          <cell r="G66" t="str">
            <v>M</v>
          </cell>
        </row>
        <row r="67">
          <cell r="A67">
            <v>63</v>
          </cell>
          <cell r="B67" t="str">
            <v>Rudi</v>
          </cell>
          <cell r="C67" t="str">
            <v>Fjellanger</v>
          </cell>
          <cell r="D67" t="str">
            <v>2001</v>
          </cell>
          <cell r="E67">
            <v>1979</v>
          </cell>
          <cell r="F67" t="str">
            <v>Sandefjord</v>
          </cell>
          <cell r="G67" t="str">
            <v>M</v>
          </cell>
        </row>
        <row r="68">
          <cell r="A68">
            <v>64</v>
          </cell>
          <cell r="B68" t="str">
            <v>Jan Erik</v>
          </cell>
          <cell r="C68" t="str">
            <v>Bråten</v>
          </cell>
          <cell r="D68" t="str">
            <v>1999</v>
          </cell>
          <cell r="E68">
            <v>1955</v>
          </cell>
          <cell r="F68" t="str">
            <v>Lysakerfjorden</v>
          </cell>
          <cell r="G68" t="str">
            <v>M</v>
          </cell>
        </row>
        <row r="69">
          <cell r="A69">
            <v>65</v>
          </cell>
          <cell r="B69" t="str">
            <v>Ken Are Moe</v>
          </cell>
          <cell r="C69" t="str">
            <v>Carstens</v>
          </cell>
          <cell r="D69" t="str">
            <v>2001</v>
          </cell>
          <cell r="E69">
            <v>1966</v>
          </cell>
          <cell r="F69" t="str">
            <v>Tromsø</v>
          </cell>
          <cell r="G69" t="str">
            <v>M</v>
          </cell>
        </row>
        <row r="70">
          <cell r="A70">
            <v>66</v>
          </cell>
          <cell r="B70" t="str">
            <v>Knut</v>
          </cell>
          <cell r="C70" t="str">
            <v>Løken</v>
          </cell>
          <cell r="D70" t="str">
            <v>2001</v>
          </cell>
          <cell r="E70">
            <v>1944</v>
          </cell>
          <cell r="F70" t="str">
            <v>Lysakerfjorden</v>
          </cell>
          <cell r="G70" t="str">
            <v>M</v>
          </cell>
        </row>
        <row r="71">
          <cell r="A71">
            <v>68</v>
          </cell>
          <cell r="B71" t="str">
            <v>Elling S</v>
          </cell>
          <cell r="C71" t="str">
            <v>Heiberg</v>
          </cell>
          <cell r="D71" t="str">
            <v>2000</v>
          </cell>
          <cell r="E71">
            <v>1974</v>
          </cell>
          <cell r="F71" t="str">
            <v>Lista</v>
          </cell>
          <cell r="G71" t="str">
            <v>M</v>
          </cell>
        </row>
        <row r="72">
          <cell r="A72">
            <v>69</v>
          </cell>
          <cell r="B72" t="str">
            <v>Eivind Lars</v>
          </cell>
          <cell r="C72" t="str">
            <v>Øvregård</v>
          </cell>
          <cell r="D72" t="str">
            <v>ny00</v>
          </cell>
          <cell r="E72">
            <v>1982</v>
          </cell>
          <cell r="F72" t="str">
            <v>Syvde</v>
          </cell>
          <cell r="G72" t="str">
            <v>M</v>
          </cell>
        </row>
        <row r="73">
          <cell r="A73">
            <v>70</v>
          </cell>
          <cell r="B73" t="str">
            <v>Geir</v>
          </cell>
          <cell r="C73" t="str">
            <v>Lindtner</v>
          </cell>
          <cell r="D73" t="str">
            <v>2001</v>
          </cell>
          <cell r="E73">
            <v>1971</v>
          </cell>
          <cell r="F73" t="str">
            <v>Sola</v>
          </cell>
          <cell r="G73" t="str">
            <v>M</v>
          </cell>
        </row>
        <row r="74">
          <cell r="A74">
            <v>71</v>
          </cell>
          <cell r="B74" t="str">
            <v>Trond</v>
          </cell>
          <cell r="C74" t="str">
            <v>Selnes</v>
          </cell>
          <cell r="D74" t="str">
            <v>2000</v>
          </cell>
          <cell r="E74">
            <v>1967</v>
          </cell>
          <cell r="F74" t="str">
            <v>Tromsø</v>
          </cell>
          <cell r="G74" t="str">
            <v>M</v>
          </cell>
        </row>
        <row r="75">
          <cell r="A75">
            <v>72</v>
          </cell>
          <cell r="B75" t="str">
            <v>Ole Kristian</v>
          </cell>
          <cell r="C75" t="str">
            <v>Voldsund</v>
          </cell>
          <cell r="D75" t="str">
            <v>2000</v>
          </cell>
          <cell r="E75">
            <v>1982</v>
          </cell>
          <cell r="F75" t="str">
            <v>Syvde</v>
          </cell>
          <cell r="G75" t="str">
            <v>M</v>
          </cell>
        </row>
        <row r="76">
          <cell r="A76">
            <v>73</v>
          </cell>
          <cell r="B76" t="str">
            <v>Nasrullah   </v>
          </cell>
          <cell r="C76" t="str">
            <v>Kakis </v>
          </cell>
          <cell r="D76" t="str">
            <v>2000</v>
          </cell>
          <cell r="E76">
            <v>1936</v>
          </cell>
          <cell r="F76" t="str">
            <v>Lysakerfjorden</v>
          </cell>
          <cell r="G76" t="str">
            <v>M</v>
          </cell>
        </row>
        <row r="77">
          <cell r="A77">
            <v>74</v>
          </cell>
          <cell r="B77" t="str">
            <v>Tore</v>
          </cell>
          <cell r="C77" t="str">
            <v>Byberg</v>
          </cell>
          <cell r="D77" t="str">
            <v>1999</v>
          </cell>
          <cell r="E77">
            <v>1978</v>
          </cell>
          <cell r="F77" t="str">
            <v>Sola</v>
          </cell>
          <cell r="G77" t="str">
            <v>M</v>
          </cell>
        </row>
        <row r="78">
          <cell r="A78">
            <v>75</v>
          </cell>
          <cell r="B78" t="str">
            <v>Sondre</v>
          </cell>
          <cell r="C78" t="str">
            <v>Krey </v>
          </cell>
          <cell r="D78" t="str">
            <v>2001</v>
          </cell>
          <cell r="E78">
            <v>1978</v>
          </cell>
          <cell r="F78" t="str">
            <v>Sola</v>
          </cell>
          <cell r="G78" t="str">
            <v>M</v>
          </cell>
        </row>
        <row r="79">
          <cell r="A79">
            <v>76</v>
          </cell>
          <cell r="B79" t="str">
            <v>Frithjof</v>
          </cell>
          <cell r="C79" t="str">
            <v>Opsal</v>
          </cell>
          <cell r="D79" t="str">
            <v>2000</v>
          </cell>
          <cell r="E79">
            <v>1973</v>
          </cell>
          <cell r="F79" t="str">
            <v>Moss</v>
          </cell>
          <cell r="G79" t="str">
            <v>M</v>
          </cell>
        </row>
        <row r="80">
          <cell r="A80">
            <v>77</v>
          </cell>
          <cell r="B80" t="str">
            <v>Rune</v>
          </cell>
          <cell r="C80" t="str">
            <v>Stuestøl</v>
          </cell>
          <cell r="D80" t="str">
            <v>2001</v>
          </cell>
          <cell r="E80">
            <v>1970</v>
          </cell>
          <cell r="F80" t="str">
            <v>Lista</v>
          </cell>
          <cell r="G80" t="str">
            <v>M</v>
          </cell>
        </row>
        <row r="81">
          <cell r="A81">
            <v>78</v>
          </cell>
          <cell r="B81" t="str">
            <v>Halvard</v>
          </cell>
          <cell r="C81" t="str">
            <v>Kallestad</v>
          </cell>
          <cell r="D81" t="str">
            <v>1997</v>
          </cell>
          <cell r="E81">
            <v>1966</v>
          </cell>
          <cell r="F81" t="str">
            <v>Stord SF    </v>
          </cell>
          <cell r="G81" t="str">
            <v>M</v>
          </cell>
        </row>
        <row r="82">
          <cell r="A82">
            <v>79</v>
          </cell>
          <cell r="B82" t="str">
            <v>Gisle</v>
          </cell>
          <cell r="C82" t="str">
            <v>Bjelland</v>
          </cell>
          <cell r="D82" t="str">
            <v>1999</v>
          </cell>
          <cell r="E82">
            <v>1964</v>
          </cell>
          <cell r="F82" t="str">
            <v>Karmøy</v>
          </cell>
          <cell r="G82" t="str">
            <v>M</v>
          </cell>
        </row>
        <row r="83">
          <cell r="A83">
            <v>80</v>
          </cell>
          <cell r="B83" t="str">
            <v>Per Kyrre</v>
          </cell>
          <cell r="C83" t="str">
            <v>Hall</v>
          </cell>
          <cell r="D83" t="str">
            <v>2000</v>
          </cell>
          <cell r="E83">
            <v>1958</v>
          </cell>
          <cell r="F83" t="str">
            <v>Rana BSF</v>
          </cell>
          <cell r="G83" t="str">
            <v>M</v>
          </cell>
        </row>
        <row r="84">
          <cell r="A84">
            <v>81</v>
          </cell>
          <cell r="B84" t="str">
            <v>Torbjørn</v>
          </cell>
          <cell r="C84" t="str">
            <v>Holthe</v>
          </cell>
          <cell r="D84" t="str">
            <v>1998</v>
          </cell>
          <cell r="E84">
            <v>1977</v>
          </cell>
          <cell r="F84" t="str">
            <v>Asker</v>
          </cell>
          <cell r="G84" t="str">
            <v>M</v>
          </cell>
        </row>
        <row r="85">
          <cell r="A85">
            <v>82</v>
          </cell>
          <cell r="B85" t="str">
            <v>Peder</v>
          </cell>
          <cell r="C85" t="str">
            <v>Brøndmo</v>
          </cell>
          <cell r="D85" t="str">
            <v>1994</v>
          </cell>
          <cell r="E85">
            <v>1970</v>
          </cell>
          <cell r="F85" t="str">
            <v>Bærum</v>
          </cell>
          <cell r="G85" t="str">
            <v>M</v>
          </cell>
        </row>
        <row r="86">
          <cell r="A86">
            <v>83</v>
          </cell>
          <cell r="B86" t="str">
            <v>Inge</v>
          </cell>
          <cell r="C86" t="str">
            <v>Johannessen</v>
          </cell>
          <cell r="D86" t="str">
            <v>2000</v>
          </cell>
          <cell r="E86">
            <v>1973</v>
          </cell>
          <cell r="F86" t="str">
            <v>Øyern</v>
          </cell>
          <cell r="G86" t="str">
            <v>M</v>
          </cell>
        </row>
        <row r="87">
          <cell r="A87">
            <v>84</v>
          </cell>
          <cell r="B87" t="str">
            <v>Lill Bente</v>
          </cell>
          <cell r="C87" t="str">
            <v>Hollstedt</v>
          </cell>
          <cell r="D87" t="str">
            <v>2000</v>
          </cell>
          <cell r="E87">
            <v>1972</v>
          </cell>
          <cell r="F87" t="str">
            <v>Drøbak</v>
          </cell>
          <cell r="G87" t="str">
            <v>K</v>
          </cell>
        </row>
        <row r="88">
          <cell r="A88">
            <v>85</v>
          </cell>
          <cell r="B88" t="str">
            <v>Vebjørn</v>
          </cell>
          <cell r="C88" t="str">
            <v>Johannesen</v>
          </cell>
          <cell r="D88" t="str">
            <v>0</v>
          </cell>
          <cell r="E88">
            <v>1974</v>
          </cell>
          <cell r="F88" t="str">
            <v>Drammen SF</v>
          </cell>
          <cell r="G88" t="str">
            <v>M</v>
          </cell>
        </row>
        <row r="89">
          <cell r="A89">
            <v>86</v>
          </cell>
          <cell r="B89" t="str">
            <v>Jon Harald</v>
          </cell>
          <cell r="C89" t="str">
            <v>Moe</v>
          </cell>
          <cell r="D89" t="str">
            <v>1999</v>
          </cell>
          <cell r="E89">
            <v>1965</v>
          </cell>
          <cell r="F89" t="str">
            <v>Hemne SF</v>
          </cell>
          <cell r="G89" t="str">
            <v>M</v>
          </cell>
        </row>
        <row r="90">
          <cell r="A90">
            <v>87</v>
          </cell>
          <cell r="B90" t="str">
            <v>Finn Christian</v>
          </cell>
          <cell r="C90" t="str">
            <v>Hagen</v>
          </cell>
          <cell r="D90" t="str">
            <v>ny00</v>
          </cell>
          <cell r="E90">
            <v>1982</v>
          </cell>
          <cell r="F90" t="str">
            <v>Asker</v>
          </cell>
          <cell r="G90" t="str">
            <v>M</v>
          </cell>
        </row>
        <row r="91">
          <cell r="A91">
            <v>88</v>
          </cell>
          <cell r="B91" t="str">
            <v>Espen Oscar</v>
          </cell>
          <cell r="C91" t="str">
            <v>Olsen</v>
          </cell>
          <cell r="D91" t="str">
            <v>1999</v>
          </cell>
          <cell r="E91">
            <v>1977</v>
          </cell>
          <cell r="F91" t="str">
            <v>Christiansand SF</v>
          </cell>
          <cell r="G91" t="str">
            <v>M</v>
          </cell>
        </row>
        <row r="92">
          <cell r="A92">
            <v>89</v>
          </cell>
          <cell r="B92" t="str">
            <v>Vidar</v>
          </cell>
          <cell r="C92" t="str">
            <v>Stenbek</v>
          </cell>
          <cell r="D92" t="str">
            <v>1998</v>
          </cell>
          <cell r="E92">
            <v>1960</v>
          </cell>
          <cell r="F92" t="str">
            <v>Sandefjord</v>
          </cell>
          <cell r="G92" t="str">
            <v>M</v>
          </cell>
        </row>
        <row r="93">
          <cell r="A93">
            <v>90</v>
          </cell>
          <cell r="B93" t="str">
            <v>Olav</v>
          </cell>
          <cell r="C93" t="str">
            <v>Davis</v>
          </cell>
          <cell r="D93" t="str">
            <v>2000</v>
          </cell>
          <cell r="E93">
            <v>1972</v>
          </cell>
          <cell r="F93" t="str">
            <v>Asker</v>
          </cell>
          <cell r="G93" t="str">
            <v>M</v>
          </cell>
        </row>
        <row r="94">
          <cell r="A94">
            <v>91</v>
          </cell>
          <cell r="B94" t="str">
            <v>Svein Ivar</v>
          </cell>
          <cell r="C94" t="str">
            <v>Rudihaugen</v>
          </cell>
          <cell r="D94" t="str">
            <v>2001</v>
          </cell>
          <cell r="E94">
            <v>1971</v>
          </cell>
          <cell r="F94" t="str">
            <v>Drøbak</v>
          </cell>
          <cell r="G94" t="str">
            <v>M</v>
          </cell>
        </row>
        <row r="95">
          <cell r="A95">
            <v>92</v>
          </cell>
          <cell r="B95" t="str">
            <v>Morten</v>
          </cell>
          <cell r="C95" t="str">
            <v>Kristiansen</v>
          </cell>
          <cell r="D95" t="str">
            <v>2001</v>
          </cell>
          <cell r="E95">
            <v>1963</v>
          </cell>
          <cell r="F95" t="str">
            <v>DBSF</v>
          </cell>
          <cell r="G95" t="str">
            <v>M</v>
          </cell>
        </row>
        <row r="96">
          <cell r="A96">
            <v>93</v>
          </cell>
          <cell r="B96" t="str">
            <v>Per Gunnar</v>
          </cell>
          <cell r="C96" t="str">
            <v>Haugen</v>
          </cell>
          <cell r="D96" t="str">
            <v>1999</v>
          </cell>
          <cell r="E96">
            <v>1966</v>
          </cell>
          <cell r="F96" t="str">
            <v>KNS</v>
          </cell>
          <cell r="G96" t="str">
            <v>M</v>
          </cell>
        </row>
        <row r="97">
          <cell r="A97">
            <v>94</v>
          </cell>
          <cell r="B97" t="str">
            <v>Knut</v>
          </cell>
          <cell r="C97" t="str">
            <v>Thorkaas</v>
          </cell>
          <cell r="D97" t="str">
            <v>2001</v>
          </cell>
          <cell r="E97">
            <v>1967</v>
          </cell>
          <cell r="F97" t="str">
            <v>Sola BF</v>
          </cell>
          <cell r="G97" t="str">
            <v>M</v>
          </cell>
        </row>
        <row r="98">
          <cell r="A98">
            <v>96</v>
          </cell>
          <cell r="B98" t="str">
            <v>Kamfjord</v>
          </cell>
          <cell r="C98" t="str">
            <v>Øistein</v>
          </cell>
          <cell r="D98" t="str">
            <v>1999</v>
          </cell>
          <cell r="E98">
            <v>1981</v>
          </cell>
          <cell r="F98" t="str">
            <v>Sandefjord</v>
          </cell>
          <cell r="G98" t="str">
            <v>M</v>
          </cell>
        </row>
        <row r="99">
          <cell r="A99">
            <v>97</v>
          </cell>
          <cell r="B99" t="str">
            <v>Erik</v>
          </cell>
          <cell r="C99" t="str">
            <v>Tungen</v>
          </cell>
          <cell r="D99" t="str">
            <v>2001</v>
          </cell>
          <cell r="E99">
            <v>1964</v>
          </cell>
          <cell r="F99" t="str">
            <v>Moss SF</v>
          </cell>
          <cell r="G99" t="str">
            <v>M</v>
          </cell>
        </row>
        <row r="100">
          <cell r="A100">
            <v>98</v>
          </cell>
          <cell r="B100" t="str">
            <v>Kjell Harald</v>
          </cell>
          <cell r="C100" t="str">
            <v>Horn</v>
          </cell>
          <cell r="D100" t="str">
            <v>1997</v>
          </cell>
          <cell r="E100">
            <v>1970</v>
          </cell>
          <cell r="F100" t="str">
            <v>Senja SF</v>
          </cell>
          <cell r="G100" t="str">
            <v>M</v>
          </cell>
        </row>
        <row r="101">
          <cell r="A101">
            <v>99</v>
          </cell>
          <cell r="B101" t="str">
            <v>Tom Inge</v>
          </cell>
          <cell r="C101" t="str">
            <v>Nesheim</v>
          </cell>
          <cell r="D101" t="str">
            <v>1999</v>
          </cell>
          <cell r="E101">
            <v>1967</v>
          </cell>
          <cell r="F101" t="str">
            <v>Trondheim BF</v>
          </cell>
          <cell r="G101" t="str">
            <v>M</v>
          </cell>
        </row>
        <row r="102">
          <cell r="A102">
            <v>100</v>
          </cell>
          <cell r="B102" t="str">
            <v>Martin</v>
          </cell>
          <cell r="C102" t="str">
            <v>Alexandersen</v>
          </cell>
          <cell r="D102" t="str">
            <v>2001</v>
          </cell>
          <cell r="E102">
            <v>1984</v>
          </cell>
          <cell r="F102" t="str">
            <v>Tromsø</v>
          </cell>
          <cell r="G102" t="str">
            <v>M</v>
          </cell>
        </row>
        <row r="103">
          <cell r="A103">
            <v>101</v>
          </cell>
          <cell r="B103" t="str">
            <v>Preben</v>
          </cell>
          <cell r="C103" t="str">
            <v>Høst</v>
          </cell>
          <cell r="D103" t="str">
            <v>2001</v>
          </cell>
          <cell r="E103">
            <v>1964</v>
          </cell>
          <cell r="F103" t="str">
            <v>Lysakerfjorden</v>
          </cell>
          <cell r="G103" t="str">
            <v>M</v>
          </cell>
        </row>
        <row r="104">
          <cell r="A104">
            <v>102</v>
          </cell>
          <cell r="B104" t="str">
            <v>Oscar</v>
          </cell>
          <cell r="C104" t="str">
            <v>Willberg</v>
          </cell>
          <cell r="D104" t="str">
            <v>2001</v>
          </cell>
          <cell r="E104">
            <v>1976</v>
          </cell>
          <cell r="F104" t="str">
            <v>Lysakerfjorden</v>
          </cell>
          <cell r="G104" t="str">
            <v>M</v>
          </cell>
        </row>
        <row r="105">
          <cell r="A105">
            <v>103</v>
          </cell>
          <cell r="B105" t="str">
            <v>Aleksander</v>
          </cell>
          <cell r="C105" t="str">
            <v>Gamme</v>
          </cell>
          <cell r="D105" t="str">
            <v>0</v>
          </cell>
          <cell r="E105">
            <v>1976</v>
          </cell>
          <cell r="F105" t="str">
            <v>vet ikke</v>
          </cell>
          <cell r="G105" t="str">
            <v>M</v>
          </cell>
        </row>
        <row r="106">
          <cell r="A106">
            <v>104</v>
          </cell>
          <cell r="B106" t="str">
            <v>Roy</v>
          </cell>
          <cell r="C106" t="str">
            <v>Breivik</v>
          </cell>
          <cell r="D106" t="str">
            <v>2001</v>
          </cell>
          <cell r="E106">
            <v>1965</v>
          </cell>
          <cell r="F106" t="str">
            <v>vet ikke</v>
          </cell>
          <cell r="G106" t="str">
            <v>M</v>
          </cell>
        </row>
        <row r="107">
          <cell r="A107">
            <v>105</v>
          </cell>
          <cell r="B107" t="str">
            <v>Gudmund</v>
          </cell>
          <cell r="C107" t="str">
            <v>Nilsen</v>
          </cell>
          <cell r="D107" t="str">
            <v>1999</v>
          </cell>
          <cell r="E107">
            <v>1975</v>
          </cell>
          <cell r="F107" t="str">
            <v>Karmøy BK</v>
          </cell>
          <cell r="G107" t="str">
            <v>M</v>
          </cell>
        </row>
        <row r="108">
          <cell r="A108">
            <v>106</v>
          </cell>
          <cell r="B108" t="str">
            <v>Frode</v>
          </cell>
          <cell r="C108" t="str">
            <v>Winger</v>
          </cell>
          <cell r="D108" t="str">
            <v>2001</v>
          </cell>
          <cell r="E108">
            <v>1970</v>
          </cell>
          <cell r="F108" t="str">
            <v>Vågan Brett</v>
          </cell>
          <cell r="G108" t="str">
            <v>M</v>
          </cell>
        </row>
        <row r="109">
          <cell r="A109">
            <v>107</v>
          </cell>
          <cell r="B109" t="str">
            <v>Eivind</v>
          </cell>
          <cell r="C109" t="str">
            <v>Feragen</v>
          </cell>
          <cell r="D109" t="str">
            <v>2001</v>
          </cell>
          <cell r="E109">
            <v>1961</v>
          </cell>
          <cell r="F109" t="str">
            <v>Arendal</v>
          </cell>
          <cell r="G109" t="str">
            <v>M</v>
          </cell>
        </row>
        <row r="110">
          <cell r="A110">
            <v>108</v>
          </cell>
          <cell r="B110" t="str">
            <v>Nina</v>
          </cell>
          <cell r="C110" t="str">
            <v>Heiberg</v>
          </cell>
          <cell r="D110" t="str">
            <v>2000</v>
          </cell>
          <cell r="E110">
            <v>1978</v>
          </cell>
          <cell r="F110" t="str">
            <v>KNS</v>
          </cell>
          <cell r="G110" t="str">
            <v>K</v>
          </cell>
        </row>
        <row r="111">
          <cell r="A111">
            <v>109</v>
          </cell>
          <cell r="B111" t="str">
            <v>Eduino</v>
          </cell>
          <cell r="C111" t="str">
            <v>Almeida</v>
          </cell>
          <cell r="D111" t="str">
            <v>2001</v>
          </cell>
          <cell r="E111">
            <v>1967</v>
          </cell>
          <cell r="F111" t="str">
            <v>Tønsberg</v>
          </cell>
          <cell r="G111" t="str">
            <v>M</v>
          </cell>
        </row>
        <row r="112">
          <cell r="A112">
            <v>110</v>
          </cell>
          <cell r="B112" t="str">
            <v>Kristian</v>
          </cell>
          <cell r="C112" t="str">
            <v>Olsen</v>
          </cell>
          <cell r="D112" t="str">
            <v>2001</v>
          </cell>
          <cell r="E112">
            <v>1965</v>
          </cell>
          <cell r="F112" t="str">
            <v>Tromsø</v>
          </cell>
          <cell r="G112" t="str">
            <v>M</v>
          </cell>
        </row>
        <row r="113">
          <cell r="A113">
            <v>111</v>
          </cell>
          <cell r="B113" t="str">
            <v>Bernt</v>
          </cell>
          <cell r="C113" t="str">
            <v>Blankholm</v>
          </cell>
          <cell r="D113" t="str">
            <v>2001</v>
          </cell>
          <cell r="E113">
            <v>1964</v>
          </cell>
          <cell r="F113" t="str">
            <v>Asker</v>
          </cell>
          <cell r="G113" t="str">
            <v>M</v>
          </cell>
        </row>
        <row r="114">
          <cell r="A114">
            <v>112</v>
          </cell>
          <cell r="B114" t="str">
            <v>Bjørn</v>
          </cell>
          <cell r="C114" t="str">
            <v>Kvarven</v>
          </cell>
          <cell r="D114" t="str">
            <v>1999</v>
          </cell>
          <cell r="E114">
            <v>1979</v>
          </cell>
          <cell r="F114" t="str">
            <v>Stord SF    </v>
          </cell>
          <cell r="G114" t="str">
            <v>M</v>
          </cell>
        </row>
        <row r="115">
          <cell r="A115">
            <v>113</v>
          </cell>
          <cell r="B115" t="str">
            <v>Martin</v>
          </cell>
          <cell r="C115" t="str">
            <v>Vold</v>
          </cell>
          <cell r="D115" t="str">
            <v>2000</v>
          </cell>
          <cell r="E115">
            <v>1976</v>
          </cell>
          <cell r="F115" t="str">
            <v>Sandefjord</v>
          </cell>
          <cell r="G115" t="str">
            <v>M</v>
          </cell>
        </row>
        <row r="116">
          <cell r="A116">
            <v>114</v>
          </cell>
          <cell r="B116" t="str">
            <v>Per Hillesøy</v>
          </cell>
          <cell r="C116" t="str">
            <v>Kallevåg</v>
          </cell>
          <cell r="D116" t="str">
            <v>2000</v>
          </cell>
          <cell r="E116">
            <v>1981</v>
          </cell>
          <cell r="F116" t="str">
            <v>vet ikke</v>
          </cell>
          <cell r="G116" t="str">
            <v>M</v>
          </cell>
        </row>
        <row r="117">
          <cell r="A117">
            <v>115</v>
          </cell>
          <cell r="B117" t="str">
            <v>Kjell</v>
          </cell>
          <cell r="C117" t="str">
            <v>Klokkerhaug</v>
          </cell>
          <cell r="D117" t="str">
            <v>1998</v>
          </cell>
          <cell r="E117">
            <v>1955</v>
          </cell>
          <cell r="F117" t="str">
            <v>Drøbak</v>
          </cell>
          <cell r="G117" t="str">
            <v>M</v>
          </cell>
        </row>
        <row r="118">
          <cell r="A118">
            <v>116</v>
          </cell>
          <cell r="B118" t="str">
            <v>Håkon</v>
          </cell>
          <cell r="C118" t="str">
            <v>Bruun</v>
          </cell>
          <cell r="D118" t="str">
            <v/>
          </cell>
          <cell r="E118">
            <v>1971</v>
          </cell>
          <cell r="F118" t="str">
            <v>LBK</v>
          </cell>
          <cell r="G118" t="str">
            <v>M</v>
          </cell>
        </row>
        <row r="119">
          <cell r="A119">
            <v>117</v>
          </cell>
          <cell r="B119" t="str">
            <v>Makki</v>
          </cell>
          <cell r="C119" t="str">
            <v>Haglev</v>
          </cell>
          <cell r="D119" t="str">
            <v>2001</v>
          </cell>
          <cell r="E119">
            <v>1971</v>
          </cell>
          <cell r="F119" t="str">
            <v>Tønsberg</v>
          </cell>
          <cell r="G119" t="str">
            <v>M</v>
          </cell>
        </row>
        <row r="120">
          <cell r="A120">
            <v>119</v>
          </cell>
          <cell r="B120" t="str">
            <v>Magnus</v>
          </cell>
          <cell r="C120" t="str">
            <v>Thomassen</v>
          </cell>
          <cell r="D120" t="str">
            <v>2000</v>
          </cell>
          <cell r="E120">
            <v>1972</v>
          </cell>
          <cell r="F120" t="str">
            <v>Christiansand SF</v>
          </cell>
          <cell r="G120" t="str">
            <v>M</v>
          </cell>
        </row>
        <row r="121">
          <cell r="A121">
            <v>120</v>
          </cell>
          <cell r="B121" t="str">
            <v>Otto Emil</v>
          </cell>
          <cell r="C121" t="str">
            <v>Nyquist</v>
          </cell>
          <cell r="D121" t="str">
            <v>2001</v>
          </cell>
          <cell r="E121">
            <v>0</v>
          </cell>
          <cell r="F121" t="str">
            <v>N/A</v>
          </cell>
          <cell r="G121" t="str">
            <v>M</v>
          </cell>
        </row>
        <row r="122">
          <cell r="A122">
            <v>121</v>
          </cell>
          <cell r="B122" t="str">
            <v>Tommy</v>
          </cell>
          <cell r="C122" t="str">
            <v>Lund</v>
          </cell>
          <cell r="D122" t="str">
            <v/>
          </cell>
          <cell r="E122">
            <v>1968</v>
          </cell>
          <cell r="F122" t="str">
            <v/>
          </cell>
          <cell r="G122" t="str">
            <v>M</v>
          </cell>
        </row>
        <row r="123">
          <cell r="A123">
            <v>122</v>
          </cell>
          <cell r="B123" t="str">
            <v>Trond</v>
          </cell>
          <cell r="C123" t="str">
            <v>Semshaug</v>
          </cell>
          <cell r="D123" t="str">
            <v>2000</v>
          </cell>
          <cell r="E123">
            <v>1966</v>
          </cell>
          <cell r="F123" t="str">
            <v>Biskobshavn</v>
          </cell>
          <cell r="G123" t="str">
            <v>M</v>
          </cell>
        </row>
        <row r="124">
          <cell r="A124">
            <v>123</v>
          </cell>
          <cell r="B124" t="str">
            <v>Geir</v>
          </cell>
          <cell r="C124" t="str">
            <v>Samuelsen</v>
          </cell>
          <cell r="D124" t="str">
            <v>2001</v>
          </cell>
          <cell r="E124">
            <v>1958</v>
          </cell>
          <cell r="F124" t="str">
            <v/>
          </cell>
          <cell r="G124" t="str">
            <v>M</v>
          </cell>
        </row>
        <row r="125">
          <cell r="A125">
            <v>124</v>
          </cell>
          <cell r="B125" t="str">
            <v>Vegard</v>
          </cell>
          <cell r="C125" t="str">
            <v>Knudsen</v>
          </cell>
          <cell r="D125" t="str">
            <v>2001</v>
          </cell>
          <cell r="E125">
            <v>1981</v>
          </cell>
          <cell r="F125" t="str">
            <v>LBK</v>
          </cell>
          <cell r="G125" t="str">
            <v>M</v>
          </cell>
        </row>
        <row r="126">
          <cell r="A126">
            <v>127</v>
          </cell>
          <cell r="B126" t="str">
            <v>Andreas</v>
          </cell>
          <cell r="C126" t="str">
            <v>Loven</v>
          </cell>
          <cell r="D126" t="str">
            <v>2001</v>
          </cell>
          <cell r="E126">
            <v>1981</v>
          </cell>
          <cell r="F126" t="str">
            <v>ntnui</v>
          </cell>
          <cell r="G126" t="str">
            <v>M</v>
          </cell>
        </row>
        <row r="127">
          <cell r="A127">
            <v>128</v>
          </cell>
          <cell r="B127" t="str">
            <v>Geir</v>
          </cell>
          <cell r="C127" t="str">
            <v>Evensen</v>
          </cell>
          <cell r="D127" t="str">
            <v>1998</v>
          </cell>
          <cell r="E127">
            <v>1980</v>
          </cell>
          <cell r="F127" t="str">
            <v>Drøbaksund SF</v>
          </cell>
          <cell r="G127" t="str">
            <v>M</v>
          </cell>
        </row>
        <row r="128">
          <cell r="A128">
            <v>129</v>
          </cell>
          <cell r="B128" t="str">
            <v>Christian</v>
          </cell>
          <cell r="C128" t="str">
            <v>Blom</v>
          </cell>
          <cell r="D128" t="str">
            <v>1999</v>
          </cell>
          <cell r="E128">
            <v>1979</v>
          </cell>
          <cell r="F128" t="str">
            <v>KNS</v>
          </cell>
          <cell r="G128" t="str">
            <v>M</v>
          </cell>
        </row>
        <row r="129">
          <cell r="A129">
            <v>130</v>
          </cell>
          <cell r="B129" t="str">
            <v>Bjørn Erik</v>
          </cell>
          <cell r="C129" t="str">
            <v>Kristiansen</v>
          </cell>
          <cell r="D129" t="str">
            <v>2000</v>
          </cell>
          <cell r="E129">
            <v>1950</v>
          </cell>
          <cell r="F129" t="str">
            <v>Brevik</v>
          </cell>
          <cell r="G129" t="str">
            <v>M</v>
          </cell>
        </row>
        <row r="130">
          <cell r="A130">
            <v>131</v>
          </cell>
          <cell r="B130" t="str">
            <v>Bjørn</v>
          </cell>
          <cell r="C130" t="str">
            <v>Jacobsen</v>
          </cell>
          <cell r="D130" t="str">
            <v>1998</v>
          </cell>
          <cell r="E130">
            <v>1965</v>
          </cell>
          <cell r="F130" t="str">
            <v>Tromsø BSK</v>
          </cell>
          <cell r="G130" t="str">
            <v>M</v>
          </cell>
        </row>
        <row r="131">
          <cell r="A131">
            <v>132</v>
          </cell>
          <cell r="B131" t="str">
            <v>Steinar</v>
          </cell>
          <cell r="C131" t="str">
            <v>Igdun</v>
          </cell>
          <cell r="D131" t="str">
            <v>0</v>
          </cell>
          <cell r="E131">
            <v>1966</v>
          </cell>
          <cell r="F131" t="str">
            <v>Larvik SF    </v>
          </cell>
          <cell r="G131" t="str">
            <v>M</v>
          </cell>
        </row>
        <row r="132">
          <cell r="A132">
            <v>133</v>
          </cell>
          <cell r="B132" t="str">
            <v>Carl</v>
          </cell>
          <cell r="C132" t="str">
            <v>Torres</v>
          </cell>
          <cell r="D132" t="str">
            <v>1999</v>
          </cell>
          <cell r="E132">
            <v>1956</v>
          </cell>
          <cell r="F132" t="str">
            <v>Lysaker</v>
          </cell>
          <cell r="G132" t="str">
            <v>M</v>
          </cell>
        </row>
        <row r="133">
          <cell r="A133">
            <v>134</v>
          </cell>
          <cell r="B133" t="str">
            <v>Bjørn</v>
          </cell>
          <cell r="C133" t="str">
            <v>Eilertsen</v>
          </cell>
          <cell r="D133" t="str">
            <v>2000</v>
          </cell>
          <cell r="E133">
            <v>1981</v>
          </cell>
          <cell r="F133" t="str">
            <v>Drøbaksund</v>
          </cell>
          <cell r="G133" t="str">
            <v>M</v>
          </cell>
        </row>
        <row r="134">
          <cell r="A134">
            <v>135</v>
          </cell>
          <cell r="B134" t="str">
            <v>Jan</v>
          </cell>
          <cell r="C134" t="str">
            <v>Wang-Norderud</v>
          </cell>
          <cell r="D134" t="str">
            <v>2001</v>
          </cell>
          <cell r="E134">
            <v>1969</v>
          </cell>
          <cell r="F134" t="str">
            <v>Tønsberg</v>
          </cell>
          <cell r="G134" t="str">
            <v>M</v>
          </cell>
        </row>
        <row r="135">
          <cell r="A135">
            <v>136</v>
          </cell>
          <cell r="B135" t="str">
            <v>Vegar</v>
          </cell>
          <cell r="C135" t="str">
            <v>Gulliksen</v>
          </cell>
          <cell r="D135" t="str">
            <v>0</v>
          </cell>
          <cell r="E135">
            <v>1966</v>
          </cell>
          <cell r="F135" t="str">
            <v>Slevik/fredri    </v>
          </cell>
          <cell r="G135" t="str">
            <v>M</v>
          </cell>
        </row>
        <row r="136">
          <cell r="A136">
            <v>138</v>
          </cell>
          <cell r="B136" t="str">
            <v>Erlend</v>
          </cell>
          <cell r="C136" t="str">
            <v>Bjørdal</v>
          </cell>
          <cell r="D136" t="str">
            <v>2001</v>
          </cell>
          <cell r="E136">
            <v>1977</v>
          </cell>
          <cell r="F136" t="str">
            <v>NTNUI</v>
          </cell>
          <cell r="G136" t="str">
            <v>M</v>
          </cell>
        </row>
        <row r="137">
          <cell r="A137">
            <v>139</v>
          </cell>
          <cell r="B137" t="str">
            <v>Øyvind</v>
          </cell>
          <cell r="C137" t="str">
            <v>Hasli</v>
          </cell>
          <cell r="D137" t="str">
            <v>2001</v>
          </cell>
          <cell r="E137">
            <v>1972</v>
          </cell>
          <cell r="F137" t="str">
            <v>Drøbak</v>
          </cell>
          <cell r="G137" t="str">
            <v>M</v>
          </cell>
        </row>
        <row r="138">
          <cell r="A138">
            <v>140</v>
          </cell>
          <cell r="B138" t="str">
            <v>Bernt</v>
          </cell>
          <cell r="C138" t="str">
            <v>Skadberg</v>
          </cell>
          <cell r="D138" t="str">
            <v>2001</v>
          </cell>
          <cell r="E138">
            <v>1964</v>
          </cell>
          <cell r="F138" t="str">
            <v>Sola BSF</v>
          </cell>
          <cell r="G138" t="str">
            <v>M</v>
          </cell>
        </row>
        <row r="139">
          <cell r="A139">
            <v>141</v>
          </cell>
          <cell r="B139" t="str">
            <v>Sverre</v>
          </cell>
          <cell r="C139" t="str">
            <v>Haider</v>
          </cell>
          <cell r="D139" t="str">
            <v>2001</v>
          </cell>
          <cell r="E139">
            <v>1948</v>
          </cell>
          <cell r="F139" t="str">
            <v>Lysakerfjorden</v>
          </cell>
          <cell r="G139" t="str">
            <v>M</v>
          </cell>
        </row>
        <row r="140">
          <cell r="A140">
            <v>142</v>
          </cell>
          <cell r="B140" t="str">
            <v>Christian</v>
          </cell>
          <cell r="C140" t="str">
            <v>Stensli</v>
          </cell>
          <cell r="D140" t="str">
            <v>1999</v>
          </cell>
          <cell r="E140">
            <v>1969</v>
          </cell>
          <cell r="F140" t="str">
            <v>Ingen</v>
          </cell>
          <cell r="G140" t="str">
            <v>M</v>
          </cell>
        </row>
        <row r="141">
          <cell r="A141">
            <v>143</v>
          </cell>
          <cell r="B141" t="str">
            <v>Lars-Henrik</v>
          </cell>
          <cell r="C141" t="str">
            <v>Berg</v>
          </cell>
          <cell r="D141" t="str">
            <v>Ny00</v>
          </cell>
          <cell r="E141">
            <v>1983</v>
          </cell>
          <cell r="F141" t="str">
            <v>Asker</v>
          </cell>
          <cell r="G141" t="str">
            <v>M</v>
          </cell>
        </row>
        <row r="142">
          <cell r="A142">
            <v>144</v>
          </cell>
          <cell r="B142" t="str">
            <v>Erik</v>
          </cell>
          <cell r="C142" t="str">
            <v>Bratterud</v>
          </cell>
          <cell r="D142" t="str">
            <v>2001</v>
          </cell>
          <cell r="E142">
            <v>1973</v>
          </cell>
          <cell r="F142" t="str">
            <v/>
          </cell>
          <cell r="G142" t="str">
            <v>M</v>
          </cell>
        </row>
        <row r="143">
          <cell r="A143">
            <v>145</v>
          </cell>
          <cell r="B143" t="str">
            <v>Tommy</v>
          </cell>
          <cell r="C143" t="str">
            <v>Marcussen</v>
          </cell>
          <cell r="D143" t="str">
            <v>1998</v>
          </cell>
          <cell r="E143">
            <v>1974</v>
          </cell>
          <cell r="F143" t="str">
            <v>Tønsberg BSK</v>
          </cell>
          <cell r="G143" t="str">
            <v>M</v>
          </cell>
        </row>
        <row r="144">
          <cell r="A144">
            <v>146</v>
          </cell>
          <cell r="B144" t="str">
            <v>Nils</v>
          </cell>
          <cell r="C144" t="str">
            <v>Beisland</v>
          </cell>
          <cell r="D144" t="str">
            <v>1998</v>
          </cell>
          <cell r="E144">
            <v>1974</v>
          </cell>
          <cell r="F144" t="str">
            <v>KNS</v>
          </cell>
          <cell r="G144" t="str">
            <v>M</v>
          </cell>
        </row>
        <row r="145">
          <cell r="A145">
            <v>147</v>
          </cell>
          <cell r="B145" t="str">
            <v>Erling</v>
          </cell>
          <cell r="C145" t="str">
            <v>Hilmersen</v>
          </cell>
          <cell r="D145" t="str">
            <v>1999</v>
          </cell>
          <cell r="E145">
            <v>1942</v>
          </cell>
          <cell r="F145" t="str">
            <v>Trondheim BF</v>
          </cell>
          <cell r="G145" t="str">
            <v>M</v>
          </cell>
        </row>
        <row r="146">
          <cell r="A146">
            <v>149</v>
          </cell>
          <cell r="B146" t="str">
            <v>Haakon</v>
          </cell>
          <cell r="C146" t="str">
            <v>Yri</v>
          </cell>
          <cell r="D146" t="str">
            <v>Ny00</v>
          </cell>
          <cell r="E146">
            <v>1973</v>
          </cell>
          <cell r="F146" t="str">
            <v/>
          </cell>
          <cell r="G146" t="str">
            <v>M</v>
          </cell>
        </row>
        <row r="147">
          <cell r="A147">
            <v>151</v>
          </cell>
          <cell r="B147" t="str">
            <v>Kåre</v>
          </cell>
          <cell r="C147" t="str">
            <v>Stavnes</v>
          </cell>
          <cell r="D147" t="str">
            <v>2001</v>
          </cell>
          <cell r="E147">
            <v>1970</v>
          </cell>
          <cell r="F147" t="str">
            <v>Sle/Fre    </v>
          </cell>
          <cell r="G147" t="str">
            <v>M</v>
          </cell>
        </row>
        <row r="148">
          <cell r="A148">
            <v>152</v>
          </cell>
          <cell r="B148" t="str">
            <v>Espen</v>
          </cell>
          <cell r="C148" t="str">
            <v>Johansen</v>
          </cell>
          <cell r="D148" t="str">
            <v>2001</v>
          </cell>
          <cell r="E148">
            <v>1970</v>
          </cell>
          <cell r="F148" t="str">
            <v>Rana BF</v>
          </cell>
          <cell r="G148" t="str">
            <v>M</v>
          </cell>
        </row>
        <row r="149">
          <cell r="A149">
            <v>153</v>
          </cell>
          <cell r="B149" t="str">
            <v>Birger</v>
          </cell>
          <cell r="C149" t="str">
            <v>Lødner</v>
          </cell>
          <cell r="D149" t="str">
            <v>1999</v>
          </cell>
          <cell r="E149">
            <v>1977</v>
          </cell>
          <cell r="F149" t="str">
            <v>Sola BSF</v>
          </cell>
          <cell r="G149" t="str">
            <v>M</v>
          </cell>
        </row>
        <row r="150">
          <cell r="A150">
            <v>154</v>
          </cell>
          <cell r="B150" t="str">
            <v>Pål</v>
          </cell>
          <cell r="C150" t="str">
            <v>Bentsrud</v>
          </cell>
          <cell r="D150" t="str">
            <v>0</v>
          </cell>
          <cell r="E150">
            <v>1972</v>
          </cell>
          <cell r="F150" t="str">
            <v>Drammen SF</v>
          </cell>
          <cell r="G150" t="str">
            <v>M</v>
          </cell>
        </row>
        <row r="151">
          <cell r="A151">
            <v>155</v>
          </cell>
          <cell r="B151" t="str">
            <v>Sverre</v>
          </cell>
          <cell r="C151" t="str">
            <v>Gåsodden</v>
          </cell>
          <cell r="D151" t="str">
            <v>2001</v>
          </cell>
          <cell r="E151">
            <v>1976</v>
          </cell>
          <cell r="F151" t="str">
            <v>Brevik</v>
          </cell>
          <cell r="G151" t="str">
            <v>M</v>
          </cell>
        </row>
        <row r="152">
          <cell r="A152">
            <v>156</v>
          </cell>
          <cell r="B152" t="str">
            <v>Øyvind</v>
          </cell>
          <cell r="C152" t="str">
            <v>Solvang</v>
          </cell>
          <cell r="D152" t="str">
            <v>2001</v>
          </cell>
          <cell r="E152">
            <v>1969</v>
          </cell>
          <cell r="F152" t="str">
            <v>Lysakerfjorden</v>
          </cell>
          <cell r="G152" t="str">
            <v>M</v>
          </cell>
        </row>
        <row r="153">
          <cell r="A153">
            <v>157</v>
          </cell>
          <cell r="B153" t="str">
            <v>Tomm </v>
          </cell>
          <cell r="C153" t="str">
            <v>Lunde </v>
          </cell>
          <cell r="D153" t="str">
            <v>2001</v>
          </cell>
          <cell r="E153">
            <v>1969</v>
          </cell>
          <cell r="F153" t="str">
            <v>Slevik/Fr.stad   </v>
          </cell>
          <cell r="G153" t="str">
            <v>M</v>
          </cell>
        </row>
        <row r="154">
          <cell r="A154">
            <v>158</v>
          </cell>
          <cell r="B154" t="str">
            <v>Arne</v>
          </cell>
          <cell r="C154" t="str">
            <v>Nervik</v>
          </cell>
          <cell r="D154" t="str">
            <v>2000</v>
          </cell>
          <cell r="E154">
            <v>1960</v>
          </cell>
          <cell r="F154" t="str">
            <v>LBK</v>
          </cell>
          <cell r="G154" t="str">
            <v>M</v>
          </cell>
        </row>
        <row r="155">
          <cell r="A155">
            <v>159</v>
          </cell>
          <cell r="B155" t="str">
            <v>Åge</v>
          </cell>
          <cell r="C155" t="str">
            <v>Brorstad</v>
          </cell>
          <cell r="D155" t="str">
            <v>0</v>
          </cell>
          <cell r="E155">
            <v>1954</v>
          </cell>
          <cell r="F155" t="str">
            <v>Biskopshavn</v>
          </cell>
          <cell r="G155" t="str">
            <v>M</v>
          </cell>
        </row>
        <row r="156">
          <cell r="A156">
            <v>160</v>
          </cell>
          <cell r="B156" t="str">
            <v>Ove</v>
          </cell>
          <cell r="C156" t="str">
            <v>Steinsland</v>
          </cell>
          <cell r="D156" t="str">
            <v>2001</v>
          </cell>
          <cell r="E156">
            <v>0</v>
          </cell>
          <cell r="F156" t="str">
            <v>Stord</v>
          </cell>
          <cell r="G156" t="str">
            <v>M</v>
          </cell>
        </row>
        <row r="157">
          <cell r="A157">
            <v>161</v>
          </cell>
          <cell r="B157" t="str">
            <v>Jon Anders</v>
          </cell>
          <cell r="C157" t="str">
            <v>Mikkelsen</v>
          </cell>
          <cell r="D157" t="str">
            <v>2000</v>
          </cell>
          <cell r="E157">
            <v>1975</v>
          </cell>
          <cell r="F157" t="str">
            <v>LBK</v>
          </cell>
          <cell r="G157" t="str">
            <v>M</v>
          </cell>
        </row>
        <row r="158">
          <cell r="A158">
            <v>162</v>
          </cell>
          <cell r="B158" t="str">
            <v>Gerd</v>
          </cell>
          <cell r="C158" t="str">
            <v>Espelid</v>
          </cell>
          <cell r="D158" t="str">
            <v>2000</v>
          </cell>
          <cell r="E158">
            <v>1942</v>
          </cell>
          <cell r="F158" t="str">
            <v>Lysakerfjorden</v>
          </cell>
          <cell r="G158" t="str">
            <v>K</v>
          </cell>
        </row>
        <row r="159">
          <cell r="A159">
            <v>164</v>
          </cell>
          <cell r="B159" t="str">
            <v>Jan Erik</v>
          </cell>
          <cell r="C159" t="str">
            <v>Sætherhaug</v>
          </cell>
          <cell r="D159" t="str">
            <v>1999</v>
          </cell>
          <cell r="E159">
            <v>1966</v>
          </cell>
          <cell r="F159" t="str">
            <v>Trondheim BSF    </v>
          </cell>
          <cell r="G159" t="str">
            <v>M</v>
          </cell>
        </row>
        <row r="160">
          <cell r="A160">
            <v>165</v>
          </cell>
          <cell r="B160" t="str">
            <v>Joakim</v>
          </cell>
          <cell r="C160" t="str">
            <v>Leganger</v>
          </cell>
          <cell r="D160" t="str">
            <v>Ny00</v>
          </cell>
          <cell r="E160">
            <v>1969</v>
          </cell>
          <cell r="F160" t="str">
            <v>Arendal Surfkillers</v>
          </cell>
          <cell r="G160" t="str">
            <v>M</v>
          </cell>
        </row>
        <row r="161">
          <cell r="A161">
            <v>166</v>
          </cell>
          <cell r="B161" t="str">
            <v>Torstein</v>
          </cell>
          <cell r="C161" t="str">
            <v>Helgesen</v>
          </cell>
          <cell r="D161" t="str">
            <v>1999</v>
          </cell>
          <cell r="E161">
            <v>1957</v>
          </cell>
          <cell r="F161" t="str">
            <v>Gressholman</v>
          </cell>
          <cell r="G161" t="str">
            <v>M</v>
          </cell>
        </row>
        <row r="162">
          <cell r="A162">
            <v>167</v>
          </cell>
          <cell r="B162" t="str">
            <v>Eivind</v>
          </cell>
          <cell r="C162" t="str">
            <v>Rosland</v>
          </cell>
          <cell r="D162" t="str">
            <v>2000</v>
          </cell>
          <cell r="E162">
            <v>1969</v>
          </cell>
          <cell r="F162" t="str">
            <v/>
          </cell>
          <cell r="G162" t="str">
            <v>M</v>
          </cell>
        </row>
        <row r="163">
          <cell r="A163">
            <v>168</v>
          </cell>
          <cell r="B163" t="str">
            <v>Bjørn Cato</v>
          </cell>
          <cell r="C163" t="str">
            <v>Skilnand</v>
          </cell>
          <cell r="D163" t="str">
            <v>2001</v>
          </cell>
          <cell r="E163">
            <v>1947</v>
          </cell>
          <cell r="F163" t="str">
            <v>Sandefjord BSK   </v>
          </cell>
          <cell r="G163" t="str">
            <v>M</v>
          </cell>
        </row>
        <row r="164">
          <cell r="A164">
            <v>169</v>
          </cell>
          <cell r="B164" t="str">
            <v>Børge B.</v>
          </cell>
          <cell r="C164" t="str">
            <v>Johannessen</v>
          </cell>
          <cell r="D164" t="str">
            <v>2000</v>
          </cell>
          <cell r="E164">
            <v>1969</v>
          </cell>
          <cell r="F164" t="str">
            <v>Sandefjord</v>
          </cell>
          <cell r="G164" t="str">
            <v>M</v>
          </cell>
        </row>
        <row r="165">
          <cell r="A165">
            <v>170</v>
          </cell>
          <cell r="B165" t="str">
            <v>Christian</v>
          </cell>
          <cell r="C165" t="str">
            <v>Hilmersen</v>
          </cell>
          <cell r="D165" t="str">
            <v>1999</v>
          </cell>
          <cell r="E165">
            <v>1971</v>
          </cell>
          <cell r="F165" t="str">
            <v>Trondheim</v>
          </cell>
          <cell r="G165" t="str">
            <v>M</v>
          </cell>
        </row>
        <row r="166">
          <cell r="A166">
            <v>171</v>
          </cell>
          <cell r="B166" t="str">
            <v>Mikkel</v>
          </cell>
          <cell r="C166" t="str">
            <v>Frostad</v>
          </cell>
          <cell r="D166" t="str">
            <v>2000</v>
          </cell>
          <cell r="E166">
            <v>1975</v>
          </cell>
          <cell r="F166" t="str">
            <v>KNS</v>
          </cell>
          <cell r="G166" t="str">
            <v>M</v>
          </cell>
        </row>
        <row r="167">
          <cell r="A167">
            <v>172</v>
          </cell>
          <cell r="B167" t="str">
            <v>Ronald</v>
          </cell>
          <cell r="C167" t="str">
            <v>Berg</v>
          </cell>
          <cell r="D167" t="str">
            <v>0</v>
          </cell>
          <cell r="E167">
            <v>1960</v>
          </cell>
          <cell r="F167" t="str">
            <v>Narvik BSK</v>
          </cell>
          <cell r="G167" t="str">
            <v>M</v>
          </cell>
        </row>
        <row r="168">
          <cell r="A168">
            <v>173</v>
          </cell>
          <cell r="B168" t="str">
            <v>Freddy</v>
          </cell>
          <cell r="C168" t="str">
            <v>Løveng</v>
          </cell>
          <cell r="D168" t="str">
            <v>2001</v>
          </cell>
          <cell r="E168">
            <v>1949</v>
          </cell>
          <cell r="F168" t="str">
            <v>Lysakerfjorden</v>
          </cell>
          <cell r="G168" t="str">
            <v>M</v>
          </cell>
        </row>
        <row r="169">
          <cell r="A169">
            <v>174</v>
          </cell>
          <cell r="B169" t="str">
            <v>Øystein</v>
          </cell>
          <cell r="C169" t="str">
            <v>Bjørke</v>
          </cell>
          <cell r="D169" t="str">
            <v>2000</v>
          </cell>
          <cell r="E169">
            <v>1974</v>
          </cell>
          <cell r="F169" t="str">
            <v>SBF</v>
          </cell>
          <cell r="G169" t="str">
            <v>M</v>
          </cell>
        </row>
        <row r="170">
          <cell r="A170">
            <v>175</v>
          </cell>
          <cell r="B170" t="str">
            <v>Sigurd</v>
          </cell>
          <cell r="C170" t="str">
            <v>Klippenberg</v>
          </cell>
          <cell r="D170" t="str">
            <v>2001</v>
          </cell>
          <cell r="E170">
            <v>1967</v>
          </cell>
          <cell r="F170" t="str">
            <v>KNS</v>
          </cell>
          <cell r="G170" t="str">
            <v>M</v>
          </cell>
        </row>
        <row r="171">
          <cell r="A171">
            <v>176</v>
          </cell>
          <cell r="B171" t="str">
            <v>Inge Magne</v>
          </cell>
          <cell r="C171" t="str">
            <v>Hovland</v>
          </cell>
          <cell r="D171" t="str">
            <v>2000</v>
          </cell>
          <cell r="E171">
            <v>1966</v>
          </cell>
          <cell r="F171" t="str">
            <v>Hemne SF</v>
          </cell>
          <cell r="G171" t="str">
            <v>M</v>
          </cell>
        </row>
        <row r="172">
          <cell r="A172">
            <v>177</v>
          </cell>
          <cell r="B172" t="str">
            <v>Ole-Fredrik</v>
          </cell>
          <cell r="C172" t="str">
            <v>Melleby</v>
          </cell>
          <cell r="D172" t="str">
            <v>2001</v>
          </cell>
          <cell r="E172">
            <v>1968</v>
          </cell>
          <cell r="F172" t="str">
            <v>Bundefjorden</v>
          </cell>
          <cell r="G172" t="str">
            <v>M</v>
          </cell>
        </row>
        <row r="173">
          <cell r="A173">
            <v>178</v>
          </cell>
          <cell r="B173" t="str">
            <v>Terje</v>
          </cell>
          <cell r="C173" t="str">
            <v>Johansen</v>
          </cell>
          <cell r="D173" t="str">
            <v>2001</v>
          </cell>
          <cell r="E173">
            <v>1967</v>
          </cell>
          <cell r="F173" t="str">
            <v>Rana BF</v>
          </cell>
          <cell r="G173" t="str">
            <v>M</v>
          </cell>
        </row>
        <row r="174">
          <cell r="A174">
            <v>179</v>
          </cell>
          <cell r="B174" t="str">
            <v>Thomas</v>
          </cell>
          <cell r="C174" t="str">
            <v>Dahlslett</v>
          </cell>
          <cell r="D174" t="str">
            <v>2001</v>
          </cell>
          <cell r="E174">
            <v>1981</v>
          </cell>
          <cell r="F174" t="str">
            <v>Trondhjem BSF</v>
          </cell>
          <cell r="G174" t="str">
            <v>M</v>
          </cell>
        </row>
        <row r="175">
          <cell r="A175">
            <v>180</v>
          </cell>
          <cell r="B175" t="str">
            <v>Erik</v>
          </cell>
          <cell r="C175" t="str">
            <v>Johannessen</v>
          </cell>
          <cell r="D175" t="str">
            <v>2001</v>
          </cell>
          <cell r="E175">
            <v>1981</v>
          </cell>
          <cell r="F175" t="str">
            <v>Sandefjord</v>
          </cell>
          <cell r="G175" t="str">
            <v>M</v>
          </cell>
        </row>
        <row r="176">
          <cell r="A176">
            <v>181</v>
          </cell>
          <cell r="B176" t="str">
            <v>Inge</v>
          </cell>
          <cell r="C176" t="str">
            <v>Kvivik</v>
          </cell>
          <cell r="D176" t="str">
            <v>2001</v>
          </cell>
          <cell r="E176">
            <v>1981</v>
          </cell>
          <cell r="F176" t="str">
            <v>NBK</v>
          </cell>
          <cell r="G176" t="str">
            <v>M</v>
          </cell>
        </row>
        <row r="177">
          <cell r="A177">
            <v>182</v>
          </cell>
          <cell r="B177" t="str">
            <v>Helge</v>
          </cell>
          <cell r="C177" t="str">
            <v>Hollerud</v>
          </cell>
          <cell r="D177" t="str">
            <v>2001</v>
          </cell>
          <cell r="E177">
            <v>1965</v>
          </cell>
          <cell r="F177" t="str">
            <v>Lysaker</v>
          </cell>
          <cell r="G177" t="str">
            <v>M</v>
          </cell>
        </row>
        <row r="178">
          <cell r="A178">
            <v>183</v>
          </cell>
          <cell r="B178" t="str">
            <v>Ståle</v>
          </cell>
          <cell r="C178" t="str">
            <v>Drevdal</v>
          </cell>
          <cell r="D178" t="str">
            <v>2001</v>
          </cell>
          <cell r="E178">
            <v>1967</v>
          </cell>
          <cell r="F178" t="str">
            <v>Drøbak</v>
          </cell>
          <cell r="G178" t="str">
            <v>M</v>
          </cell>
        </row>
        <row r="179">
          <cell r="A179">
            <v>184</v>
          </cell>
          <cell r="B179" t="str">
            <v>Morten Jantzen</v>
          </cell>
          <cell r="C179" t="str">
            <v>Lyssand</v>
          </cell>
          <cell r="D179" t="str">
            <v>0</v>
          </cell>
          <cell r="E179">
            <v>1971</v>
          </cell>
          <cell r="F179" t="str">
            <v>KNS</v>
          </cell>
          <cell r="G179" t="str">
            <v>M</v>
          </cell>
        </row>
        <row r="180">
          <cell r="A180">
            <v>185</v>
          </cell>
          <cell r="B180" t="str">
            <v>Magne Fredrik</v>
          </cell>
          <cell r="C180" t="str">
            <v>Frønsdal</v>
          </cell>
          <cell r="D180" t="str">
            <v>2001</v>
          </cell>
          <cell r="E180">
            <v>1971</v>
          </cell>
          <cell r="F180" t="str">
            <v>Sola BSF</v>
          </cell>
          <cell r="G180" t="str">
            <v>M</v>
          </cell>
        </row>
        <row r="181">
          <cell r="A181">
            <v>186</v>
          </cell>
          <cell r="B181" t="str">
            <v>Astrid</v>
          </cell>
          <cell r="C181" t="str">
            <v>Osmundsvaag</v>
          </cell>
          <cell r="D181" t="str">
            <v>1999</v>
          </cell>
          <cell r="E181">
            <v>1980</v>
          </cell>
          <cell r="F181" t="str">
            <v>Asker SF</v>
          </cell>
          <cell r="G181" t="str">
            <v>K</v>
          </cell>
        </row>
        <row r="182">
          <cell r="A182">
            <v>187</v>
          </cell>
          <cell r="B182" t="str">
            <v>Vidar</v>
          </cell>
          <cell r="C182" t="str">
            <v>Bakken</v>
          </cell>
          <cell r="D182" t="str">
            <v>2000</v>
          </cell>
          <cell r="E182">
            <v>1973</v>
          </cell>
          <cell r="F182" t="str">
            <v>Gressholman</v>
          </cell>
          <cell r="G182" t="str">
            <v>M</v>
          </cell>
        </row>
        <row r="183">
          <cell r="A183">
            <v>188</v>
          </cell>
          <cell r="B183" t="str">
            <v>Ronny</v>
          </cell>
          <cell r="C183" t="str">
            <v>Mathiesen</v>
          </cell>
          <cell r="D183" t="str">
            <v>2001</v>
          </cell>
          <cell r="E183">
            <v>1970</v>
          </cell>
          <cell r="F183" t="str">
            <v>Gansfjorden Sf</v>
          </cell>
          <cell r="G183" t="str">
            <v>M</v>
          </cell>
        </row>
        <row r="184">
          <cell r="A184">
            <v>189</v>
          </cell>
          <cell r="B184" t="str">
            <v>Richard</v>
          </cell>
          <cell r="C184" t="str">
            <v>Junge</v>
          </cell>
          <cell r="D184" t="str">
            <v>2001</v>
          </cell>
          <cell r="E184">
            <v>1974</v>
          </cell>
          <cell r="F184" t="str">
            <v>Karmøy</v>
          </cell>
          <cell r="G184" t="str">
            <v>M</v>
          </cell>
        </row>
        <row r="185">
          <cell r="A185">
            <v>190</v>
          </cell>
          <cell r="B185" t="str">
            <v>Anders</v>
          </cell>
          <cell r="C185" t="str">
            <v>Jørgensen</v>
          </cell>
          <cell r="D185" t="str">
            <v>2000</v>
          </cell>
          <cell r="E185">
            <v>1977</v>
          </cell>
          <cell r="F185" t="str">
            <v>Vesterålen BSK</v>
          </cell>
          <cell r="G185" t="str">
            <v>M</v>
          </cell>
        </row>
        <row r="186">
          <cell r="A186">
            <v>191</v>
          </cell>
          <cell r="B186" t="str">
            <v>Henrik</v>
          </cell>
          <cell r="C186" t="str">
            <v>Høyvik</v>
          </cell>
          <cell r="D186" t="str">
            <v>2001</v>
          </cell>
          <cell r="E186">
            <v>1958</v>
          </cell>
          <cell r="F186" t="str">
            <v>Brevik</v>
          </cell>
          <cell r="G186" t="str">
            <v>M</v>
          </cell>
        </row>
        <row r="187">
          <cell r="A187">
            <v>192</v>
          </cell>
          <cell r="B187" t="str">
            <v>Atle</v>
          </cell>
          <cell r="C187" t="str">
            <v>Abrahamsen</v>
          </cell>
          <cell r="D187" t="str">
            <v>1999</v>
          </cell>
          <cell r="E187">
            <v>1970</v>
          </cell>
          <cell r="F187" t="str">
            <v>Eikern</v>
          </cell>
          <cell r="G187" t="str">
            <v>M</v>
          </cell>
        </row>
        <row r="188">
          <cell r="A188">
            <v>193</v>
          </cell>
          <cell r="B188" t="str">
            <v>Anna</v>
          </cell>
          <cell r="C188" t="str">
            <v>Abrahamsen</v>
          </cell>
          <cell r="D188" t="str">
            <v>1998</v>
          </cell>
          <cell r="E188">
            <v>1966</v>
          </cell>
          <cell r="F188" t="str">
            <v>Eikern</v>
          </cell>
          <cell r="G188" t="str">
            <v>K</v>
          </cell>
        </row>
        <row r="189">
          <cell r="A189">
            <v>194</v>
          </cell>
          <cell r="B189" t="str">
            <v>Eric</v>
          </cell>
          <cell r="C189" t="str">
            <v>Heiberg</v>
          </cell>
          <cell r="D189" t="str">
            <v>2000</v>
          </cell>
          <cell r="E189">
            <v>1976</v>
          </cell>
          <cell r="F189" t="str">
            <v>KNS    </v>
          </cell>
          <cell r="G189" t="str">
            <v>M</v>
          </cell>
        </row>
        <row r="190">
          <cell r="A190">
            <v>195</v>
          </cell>
          <cell r="B190" t="str">
            <v>Vidar</v>
          </cell>
          <cell r="C190" t="str">
            <v>Sirevag</v>
          </cell>
          <cell r="D190" t="str">
            <v>Ny00</v>
          </cell>
          <cell r="E190">
            <v>1985</v>
          </cell>
          <cell r="F190" t="str">
            <v/>
          </cell>
          <cell r="G190" t="str">
            <v>M</v>
          </cell>
        </row>
        <row r="191">
          <cell r="A191">
            <v>196</v>
          </cell>
          <cell r="B191" t="str">
            <v>Camilla Marie</v>
          </cell>
          <cell r="C191" t="str">
            <v>Strand Malde</v>
          </cell>
          <cell r="D191" t="str">
            <v>2001</v>
          </cell>
          <cell r="E191">
            <v>1979</v>
          </cell>
          <cell r="F191" t="str">
            <v/>
          </cell>
          <cell r="G191" t="str">
            <v>K</v>
          </cell>
        </row>
        <row r="192">
          <cell r="A192">
            <v>197</v>
          </cell>
          <cell r="B192" t="str">
            <v>Anders</v>
          </cell>
          <cell r="C192" t="str">
            <v>Lind</v>
          </cell>
          <cell r="D192" t="str">
            <v>2000</v>
          </cell>
          <cell r="E192">
            <v>1965</v>
          </cell>
          <cell r="F192" t="str">
            <v>Sandefjord</v>
          </cell>
          <cell r="G192" t="str">
            <v>M</v>
          </cell>
        </row>
        <row r="193">
          <cell r="A193">
            <v>199</v>
          </cell>
          <cell r="B193" t="str">
            <v>Steinar</v>
          </cell>
          <cell r="C193" t="str">
            <v>Eriksen</v>
          </cell>
          <cell r="D193" t="str">
            <v>2000</v>
          </cell>
          <cell r="E193">
            <v>1967</v>
          </cell>
          <cell r="F193" t="str">
            <v>KNS   </v>
          </cell>
          <cell r="G193" t="str">
            <v>M</v>
          </cell>
        </row>
        <row r="194">
          <cell r="A194">
            <v>200</v>
          </cell>
          <cell r="B194" t="str">
            <v>Markus</v>
          </cell>
          <cell r="C194" t="str">
            <v>Jørgensen</v>
          </cell>
          <cell r="D194" t="str">
            <v>2000</v>
          </cell>
          <cell r="E194">
            <v>1979</v>
          </cell>
          <cell r="F194" t="str">
            <v>Arendal SF</v>
          </cell>
          <cell r="G194" t="str">
            <v>M</v>
          </cell>
        </row>
        <row r="195">
          <cell r="A195">
            <v>201</v>
          </cell>
          <cell r="B195" t="str">
            <v>Victoria</v>
          </cell>
          <cell r="C195" t="str">
            <v>Sæland</v>
          </cell>
          <cell r="D195" t="str">
            <v>2000</v>
          </cell>
          <cell r="E195">
            <v>1982</v>
          </cell>
          <cell r="F195" t="str">
            <v>Sola</v>
          </cell>
          <cell r="G195" t="str">
            <v>K</v>
          </cell>
        </row>
        <row r="196">
          <cell r="A196">
            <v>202</v>
          </cell>
          <cell r="B196" t="str">
            <v>Erik</v>
          </cell>
          <cell r="C196" t="str">
            <v>Frydendal</v>
          </cell>
          <cell r="D196" t="str">
            <v>2001</v>
          </cell>
          <cell r="E196">
            <v>1972</v>
          </cell>
          <cell r="F196" t="str">
            <v/>
          </cell>
          <cell r="G196" t="str">
            <v>M</v>
          </cell>
        </row>
        <row r="197">
          <cell r="A197">
            <v>203</v>
          </cell>
          <cell r="B197" t="str">
            <v>Erik</v>
          </cell>
          <cell r="C197" t="str">
            <v>Tobiassen</v>
          </cell>
          <cell r="D197" t="str">
            <v>1998</v>
          </cell>
          <cell r="E197">
            <v>1979</v>
          </cell>
          <cell r="F197" t="str">
            <v>Arendal SF</v>
          </cell>
          <cell r="G197" t="str">
            <v>M</v>
          </cell>
        </row>
        <row r="198">
          <cell r="A198">
            <v>204</v>
          </cell>
          <cell r="B198" t="str">
            <v>Ole-Jacob</v>
          </cell>
          <cell r="C198" t="str">
            <v>Farstad</v>
          </cell>
          <cell r="D198" t="str">
            <v>1998</v>
          </cell>
          <cell r="E198">
            <v>1980</v>
          </cell>
          <cell r="F198" t="str">
            <v>Brevik SF</v>
          </cell>
          <cell r="G198" t="str">
            <v>M</v>
          </cell>
        </row>
        <row r="199">
          <cell r="A199">
            <v>205</v>
          </cell>
          <cell r="B199" t="str">
            <v>Gunnar</v>
          </cell>
          <cell r="C199" t="str">
            <v>Gundersen</v>
          </cell>
          <cell r="D199" t="str">
            <v>2001</v>
          </cell>
          <cell r="E199">
            <v>1964</v>
          </cell>
          <cell r="F199" t="str">
            <v/>
          </cell>
          <cell r="G199" t="str">
            <v>M</v>
          </cell>
        </row>
        <row r="200">
          <cell r="A200">
            <v>206</v>
          </cell>
          <cell r="B200" t="str">
            <v>Eivind</v>
          </cell>
          <cell r="C200" t="str">
            <v>Kvamme Jensen</v>
          </cell>
          <cell r="D200" t="str">
            <v>1998</v>
          </cell>
          <cell r="E200">
            <v>1966</v>
          </cell>
          <cell r="F200" t="str">
            <v>KNS   </v>
          </cell>
          <cell r="G200" t="str">
            <v>M</v>
          </cell>
        </row>
        <row r="201">
          <cell r="A201">
            <v>207</v>
          </cell>
          <cell r="B201" t="str">
            <v>Rune</v>
          </cell>
          <cell r="C201" t="str">
            <v>Amundsen</v>
          </cell>
          <cell r="D201" t="str">
            <v>2001</v>
          </cell>
          <cell r="E201">
            <v>1975</v>
          </cell>
          <cell r="F201" t="str">
            <v>NBK</v>
          </cell>
          <cell r="G201" t="str">
            <v>M</v>
          </cell>
        </row>
        <row r="202">
          <cell r="A202">
            <v>208</v>
          </cell>
          <cell r="B202" t="str">
            <v>Geir</v>
          </cell>
          <cell r="C202" t="str">
            <v>Simonsen</v>
          </cell>
          <cell r="D202" t="str">
            <v>2001</v>
          </cell>
          <cell r="E202">
            <v>1965</v>
          </cell>
          <cell r="F202" t="str">
            <v>DBSF</v>
          </cell>
          <cell r="G202" t="str">
            <v>M</v>
          </cell>
        </row>
        <row r="203">
          <cell r="A203">
            <v>209</v>
          </cell>
          <cell r="B203" t="str">
            <v>Peder</v>
          </cell>
          <cell r="C203" t="str">
            <v>Mittet</v>
          </cell>
          <cell r="D203" t="str">
            <v>2001</v>
          </cell>
          <cell r="E203">
            <v>1972</v>
          </cell>
          <cell r="F203" t="str">
            <v>Drøbak BSF</v>
          </cell>
          <cell r="G203" t="str">
            <v>M</v>
          </cell>
        </row>
        <row r="204">
          <cell r="A204">
            <v>210</v>
          </cell>
          <cell r="B204" t="str">
            <v>Olav</v>
          </cell>
          <cell r="C204" t="str">
            <v>Norrud</v>
          </cell>
          <cell r="D204" t="str">
            <v>2001</v>
          </cell>
          <cell r="E204">
            <v>1963</v>
          </cell>
          <cell r="F204" t="str">
            <v/>
          </cell>
          <cell r="G204" t="str">
            <v>M</v>
          </cell>
        </row>
        <row r="205">
          <cell r="A205">
            <v>211</v>
          </cell>
          <cell r="B205" t="str">
            <v>Christian</v>
          </cell>
          <cell r="C205" t="str">
            <v>Bache-Mathiesen</v>
          </cell>
          <cell r="D205" t="str">
            <v>Ny00</v>
          </cell>
          <cell r="E205">
            <v>1975</v>
          </cell>
          <cell r="F205" t="str">
            <v>Moss</v>
          </cell>
          <cell r="G205" t="str">
            <v>M</v>
          </cell>
        </row>
        <row r="206">
          <cell r="A206">
            <v>212</v>
          </cell>
          <cell r="B206" t="str">
            <v>Jon Mikal</v>
          </cell>
          <cell r="C206" t="str">
            <v>Simon</v>
          </cell>
          <cell r="D206" t="str">
            <v>2000</v>
          </cell>
          <cell r="E206">
            <v>1934</v>
          </cell>
          <cell r="F206" t="str">
            <v>Lysakerfjorden</v>
          </cell>
          <cell r="G206" t="str">
            <v>M</v>
          </cell>
        </row>
        <row r="207">
          <cell r="A207">
            <v>213</v>
          </cell>
          <cell r="B207" t="str">
            <v>Bjørn</v>
          </cell>
          <cell r="C207" t="str">
            <v>Johnsen</v>
          </cell>
          <cell r="D207" t="str">
            <v>2001</v>
          </cell>
          <cell r="E207">
            <v>1979</v>
          </cell>
          <cell r="F207" t="str">
            <v>Sola</v>
          </cell>
          <cell r="G207" t="str">
            <v>M</v>
          </cell>
        </row>
        <row r="208">
          <cell r="A208">
            <v>214</v>
          </cell>
          <cell r="B208" t="str">
            <v>Odd</v>
          </cell>
          <cell r="C208" t="str">
            <v>Aasheim</v>
          </cell>
          <cell r="D208" t="str">
            <v>0</v>
          </cell>
          <cell r="E208">
            <v>1973</v>
          </cell>
          <cell r="F208" t="str">
            <v>Tromsø</v>
          </cell>
          <cell r="G208" t="str">
            <v>M</v>
          </cell>
        </row>
        <row r="209">
          <cell r="A209">
            <v>215</v>
          </cell>
          <cell r="B209" t="str">
            <v>Knut Fredrik</v>
          </cell>
          <cell r="C209" t="str">
            <v>Åsatun</v>
          </cell>
          <cell r="D209" t="str">
            <v>2001</v>
          </cell>
          <cell r="E209">
            <v>1954</v>
          </cell>
          <cell r="F209" t="str">
            <v>Tønsberg</v>
          </cell>
          <cell r="G209" t="str">
            <v>M</v>
          </cell>
        </row>
        <row r="210">
          <cell r="A210">
            <v>216</v>
          </cell>
          <cell r="B210" t="str">
            <v>Evald Ernst</v>
          </cell>
          <cell r="C210" t="str">
            <v>Engstad</v>
          </cell>
          <cell r="D210" t="str">
            <v>1999</v>
          </cell>
          <cell r="E210">
            <v>1961</v>
          </cell>
          <cell r="F210" t="str">
            <v>Lofoten SF</v>
          </cell>
          <cell r="G210" t="str">
            <v>M</v>
          </cell>
        </row>
        <row r="211">
          <cell r="A211">
            <v>217</v>
          </cell>
          <cell r="B211" t="str">
            <v>Pål</v>
          </cell>
          <cell r="C211" t="str">
            <v>Fjetland</v>
          </cell>
          <cell r="D211" t="str">
            <v>2001</v>
          </cell>
          <cell r="E211">
            <v>1956</v>
          </cell>
          <cell r="F211" t="str">
            <v>Sola</v>
          </cell>
          <cell r="G211" t="str">
            <v>M</v>
          </cell>
        </row>
        <row r="212">
          <cell r="A212">
            <v>219</v>
          </cell>
          <cell r="B212" t="str">
            <v>Christian</v>
          </cell>
          <cell r="C212" t="str">
            <v>Goulignac</v>
          </cell>
          <cell r="D212" t="str">
            <v>2000</v>
          </cell>
          <cell r="E212">
            <v>1964</v>
          </cell>
          <cell r="F212" t="str">
            <v>Drøbak SBF</v>
          </cell>
          <cell r="G212" t="str">
            <v>M</v>
          </cell>
        </row>
        <row r="213">
          <cell r="A213">
            <v>220</v>
          </cell>
          <cell r="B213" t="str">
            <v>Svein</v>
          </cell>
          <cell r="C213" t="str">
            <v>Drettvik</v>
          </cell>
          <cell r="D213" t="str">
            <v>1999</v>
          </cell>
          <cell r="E213">
            <v>1959</v>
          </cell>
          <cell r="F213" t="str">
            <v>Sola</v>
          </cell>
          <cell r="G213" t="str">
            <v>M</v>
          </cell>
        </row>
        <row r="214">
          <cell r="A214">
            <v>221</v>
          </cell>
          <cell r="B214" t="str">
            <v>Bente</v>
          </cell>
          <cell r="C214" t="str">
            <v>Ryen </v>
          </cell>
          <cell r="D214" t="str">
            <v>2000</v>
          </cell>
          <cell r="E214">
            <v>1979</v>
          </cell>
          <cell r="F214" t="str">
            <v>Brevik</v>
          </cell>
          <cell r="G214" t="str">
            <v>K</v>
          </cell>
        </row>
        <row r="215">
          <cell r="A215">
            <v>222</v>
          </cell>
          <cell r="B215" t="str">
            <v>Peder</v>
          </cell>
          <cell r="C215" t="str">
            <v>Syre</v>
          </cell>
          <cell r="D215" t="str">
            <v>1998</v>
          </cell>
          <cell r="E215">
            <v>1980</v>
          </cell>
          <cell r="F215" t="str">
            <v>Brevik</v>
          </cell>
          <cell r="G215" t="str">
            <v>M</v>
          </cell>
        </row>
        <row r="216">
          <cell r="A216">
            <v>223</v>
          </cell>
          <cell r="B216" t="str">
            <v>Sveinung Viggo</v>
          </cell>
          <cell r="C216" t="str">
            <v>Olsen</v>
          </cell>
          <cell r="D216" t="str">
            <v>2001</v>
          </cell>
          <cell r="E216">
            <v>1973</v>
          </cell>
          <cell r="F216" t="str">
            <v>Tromsø</v>
          </cell>
          <cell r="G216" t="str">
            <v>M</v>
          </cell>
        </row>
        <row r="217">
          <cell r="A217">
            <v>224</v>
          </cell>
          <cell r="B217" t="str">
            <v>Kim Jarno</v>
          </cell>
          <cell r="C217" t="str">
            <v>Kristiansen</v>
          </cell>
          <cell r="D217" t="str">
            <v>2001</v>
          </cell>
          <cell r="E217">
            <v>1973</v>
          </cell>
          <cell r="F217" t="str">
            <v>Arendal SF</v>
          </cell>
          <cell r="G217" t="str">
            <v>M</v>
          </cell>
        </row>
        <row r="218">
          <cell r="A218">
            <v>226</v>
          </cell>
          <cell r="B218" t="str">
            <v>Sebastian</v>
          </cell>
          <cell r="C218" t="str">
            <v>Adams Salvesen</v>
          </cell>
          <cell r="D218" t="str">
            <v>2001</v>
          </cell>
          <cell r="E218">
            <v>1983</v>
          </cell>
          <cell r="F218" t="str">
            <v>Lysakerfjorden</v>
          </cell>
          <cell r="G218" t="str">
            <v>M</v>
          </cell>
        </row>
        <row r="219">
          <cell r="A219">
            <v>227</v>
          </cell>
          <cell r="B219" t="str">
            <v>Steffen</v>
          </cell>
          <cell r="C219" t="str">
            <v>Brakestad</v>
          </cell>
          <cell r="D219" t="str">
            <v>2001</v>
          </cell>
          <cell r="E219">
            <v>1974</v>
          </cell>
          <cell r="F219" t="str">
            <v>DBSF</v>
          </cell>
          <cell r="G219" t="str">
            <v>M</v>
          </cell>
        </row>
        <row r="220">
          <cell r="A220">
            <v>228</v>
          </cell>
          <cell r="B220" t="str">
            <v>Espen</v>
          </cell>
          <cell r="C220" t="str">
            <v>Herskedal</v>
          </cell>
          <cell r="D220" t="str">
            <v>1998</v>
          </cell>
          <cell r="E220">
            <v>1974</v>
          </cell>
          <cell r="F220" t="str">
            <v>Asker</v>
          </cell>
          <cell r="G220" t="str">
            <v>M</v>
          </cell>
        </row>
        <row r="221">
          <cell r="A221">
            <v>229</v>
          </cell>
          <cell r="B221" t="str">
            <v>Petter</v>
          </cell>
          <cell r="C221" t="str">
            <v>Thoresen</v>
          </cell>
          <cell r="D221" t="str">
            <v>2001</v>
          </cell>
          <cell r="E221">
            <v>1966</v>
          </cell>
          <cell r="F221" t="str">
            <v/>
          </cell>
          <cell r="G221" t="str">
            <v>M</v>
          </cell>
        </row>
        <row r="222">
          <cell r="A222">
            <v>230</v>
          </cell>
          <cell r="B222" t="str">
            <v>Halvor</v>
          </cell>
          <cell r="C222" t="str">
            <v>Landsverk</v>
          </cell>
          <cell r="D222" t="str">
            <v>Ny00</v>
          </cell>
          <cell r="E222">
            <v>1974</v>
          </cell>
          <cell r="F222" t="str">
            <v>SUB</v>
          </cell>
          <cell r="G222" t="str">
            <v>M</v>
          </cell>
        </row>
        <row r="223">
          <cell r="A223">
            <v>231</v>
          </cell>
          <cell r="B223" t="str">
            <v>Pål</v>
          </cell>
          <cell r="C223" t="str">
            <v>Ødegaard</v>
          </cell>
          <cell r="D223" t="str">
            <v>2001</v>
          </cell>
          <cell r="E223">
            <v>1972</v>
          </cell>
          <cell r="F223" t="str">
            <v>TBF</v>
          </cell>
          <cell r="G223" t="str">
            <v>M</v>
          </cell>
        </row>
        <row r="224">
          <cell r="A224">
            <v>232</v>
          </cell>
          <cell r="B224" t="str">
            <v>Tor</v>
          </cell>
          <cell r="C224" t="str">
            <v>Kjelsberg</v>
          </cell>
          <cell r="D224" t="str">
            <v>1999</v>
          </cell>
          <cell r="E224">
            <v>1927</v>
          </cell>
          <cell r="F224" t="str">
            <v>Lysakerfjorden</v>
          </cell>
          <cell r="G224" t="str">
            <v>M</v>
          </cell>
        </row>
        <row r="225">
          <cell r="A225">
            <v>233</v>
          </cell>
          <cell r="B225" t="str">
            <v>Bjørn Ove</v>
          </cell>
          <cell r="C225" t="str">
            <v>Husøy</v>
          </cell>
          <cell r="D225" t="str">
            <v>2001</v>
          </cell>
          <cell r="E225">
            <v>1957</v>
          </cell>
          <cell r="F225" t="str">
            <v>Tromsø</v>
          </cell>
          <cell r="G225" t="str">
            <v>M</v>
          </cell>
        </row>
        <row r="226">
          <cell r="A226">
            <v>234</v>
          </cell>
          <cell r="B226" t="str">
            <v>Ronny</v>
          </cell>
          <cell r="C226" t="str">
            <v>Eriksen </v>
          </cell>
          <cell r="D226" t="str">
            <v>0</v>
          </cell>
          <cell r="E226">
            <v>1974</v>
          </cell>
          <cell r="F226" t="str">
            <v>Brevik SF</v>
          </cell>
          <cell r="G226" t="str">
            <v>M</v>
          </cell>
        </row>
        <row r="227">
          <cell r="A227">
            <v>235</v>
          </cell>
          <cell r="B227" t="str">
            <v>Per Rune</v>
          </cell>
          <cell r="C227" t="str">
            <v>Pedersen</v>
          </cell>
          <cell r="D227" t="str">
            <v>2001</v>
          </cell>
          <cell r="E227">
            <v>1957</v>
          </cell>
          <cell r="F227" t="str">
            <v>Drøbak</v>
          </cell>
          <cell r="G227" t="str">
            <v>M</v>
          </cell>
        </row>
        <row r="228">
          <cell r="A228">
            <v>236</v>
          </cell>
          <cell r="B228" t="str">
            <v>Vebjørn</v>
          </cell>
          <cell r="C228" t="str">
            <v>Støve</v>
          </cell>
          <cell r="D228" t="str">
            <v>1997</v>
          </cell>
          <cell r="E228">
            <v>1977</v>
          </cell>
          <cell r="F228" t="str">
            <v>Asker</v>
          </cell>
          <cell r="G228" t="str">
            <v>M</v>
          </cell>
        </row>
        <row r="229">
          <cell r="A229">
            <v>237</v>
          </cell>
          <cell r="B229" t="str">
            <v>Rolv</v>
          </cell>
          <cell r="C229" t="str">
            <v>Gregersen</v>
          </cell>
          <cell r="D229" t="str">
            <v>2001</v>
          </cell>
          <cell r="E229">
            <v>1968</v>
          </cell>
          <cell r="F229" t="str">
            <v/>
          </cell>
          <cell r="G229" t="str">
            <v>M</v>
          </cell>
        </row>
        <row r="230">
          <cell r="A230">
            <v>242</v>
          </cell>
          <cell r="B230" t="str">
            <v>Jon Magnus</v>
          </cell>
          <cell r="C230" t="str">
            <v>Dullerud</v>
          </cell>
          <cell r="D230" t="str">
            <v>0</v>
          </cell>
          <cell r="E230">
            <v>1976</v>
          </cell>
          <cell r="F230" t="str">
            <v>asker??</v>
          </cell>
          <cell r="G230" t="str">
            <v>M</v>
          </cell>
        </row>
        <row r="231">
          <cell r="A231">
            <v>246</v>
          </cell>
          <cell r="B231" t="str">
            <v>Torbjørn</v>
          </cell>
          <cell r="C231" t="str">
            <v>Bjarmann</v>
          </cell>
          <cell r="D231" t="str">
            <v>0</v>
          </cell>
          <cell r="E231">
            <v>1977</v>
          </cell>
          <cell r="F231" t="str">
            <v>Bødø Extr Team</v>
          </cell>
          <cell r="G231" t="str">
            <v>M</v>
          </cell>
        </row>
        <row r="232">
          <cell r="A232">
            <v>252</v>
          </cell>
          <cell r="B232" t="str">
            <v>Erik</v>
          </cell>
          <cell r="C232" t="str">
            <v>Kvernberg</v>
          </cell>
          <cell r="D232" t="str">
            <v>2000</v>
          </cell>
          <cell r="E232">
            <v>1943</v>
          </cell>
          <cell r="F232" t="str">
            <v>Lysakerfjorden BK</v>
          </cell>
          <cell r="G232" t="str">
            <v>M</v>
          </cell>
        </row>
        <row r="233">
          <cell r="A233">
            <v>266</v>
          </cell>
          <cell r="B233" t="str">
            <v>Eilif</v>
          </cell>
          <cell r="C233" t="str">
            <v>Monrad-Krohn</v>
          </cell>
          <cell r="D233" t="str">
            <v>1999</v>
          </cell>
          <cell r="E233">
            <v>1966</v>
          </cell>
          <cell r="F233" t="str">
            <v>Øyern</v>
          </cell>
          <cell r="G233" t="str">
            <v>M</v>
          </cell>
        </row>
        <row r="234">
          <cell r="A234">
            <v>272</v>
          </cell>
          <cell r="B234" t="str">
            <v>Dag Ove</v>
          </cell>
          <cell r="C234" t="str">
            <v>Johansen</v>
          </cell>
          <cell r="D234" t="str">
            <v>1999</v>
          </cell>
          <cell r="E234">
            <v>1969</v>
          </cell>
          <cell r="F234" t="str">
            <v>Rana BSF   </v>
          </cell>
          <cell r="G234" t="str">
            <v>M</v>
          </cell>
        </row>
        <row r="235">
          <cell r="A235">
            <v>276</v>
          </cell>
          <cell r="B235" t="str">
            <v>Per</v>
          </cell>
          <cell r="C235" t="str">
            <v>Gulbrandsen</v>
          </cell>
          <cell r="D235" t="str">
            <v>1998</v>
          </cell>
          <cell r="E235">
            <v>1963</v>
          </cell>
          <cell r="F235" t="str">
            <v>KNS    </v>
          </cell>
          <cell r="G235" t="str">
            <v>M</v>
          </cell>
        </row>
        <row r="236">
          <cell r="A236">
            <v>282</v>
          </cell>
          <cell r="B236" t="str">
            <v>Steinar</v>
          </cell>
          <cell r="C236" t="str">
            <v>Schei</v>
          </cell>
          <cell r="D236" t="str">
            <v>2001</v>
          </cell>
          <cell r="E236">
            <v>1954</v>
          </cell>
          <cell r="F236" t="str">
            <v>Rana BSF</v>
          </cell>
          <cell r="G236" t="str">
            <v>M</v>
          </cell>
        </row>
        <row r="237">
          <cell r="A237">
            <v>294</v>
          </cell>
          <cell r="B237" t="str">
            <v>Bengt A</v>
          </cell>
          <cell r="C237" t="str">
            <v>Pedersen</v>
          </cell>
          <cell r="D237" t="str">
            <v>2001</v>
          </cell>
          <cell r="E237">
            <v>1966</v>
          </cell>
          <cell r="F237" t="str">
            <v>    </v>
          </cell>
          <cell r="G237" t="str">
            <v>M</v>
          </cell>
        </row>
        <row r="238">
          <cell r="A238">
            <v>301</v>
          </cell>
          <cell r="B238" t="str">
            <v>Martin</v>
          </cell>
          <cell r="C238" t="str">
            <v>Kristiansen</v>
          </cell>
          <cell r="D238" t="str">
            <v>2001</v>
          </cell>
          <cell r="E238">
            <v>1983</v>
          </cell>
          <cell r="F238" t="str">
            <v>Tromsø</v>
          </cell>
          <cell r="G238" t="str">
            <v>M</v>
          </cell>
        </row>
        <row r="239">
          <cell r="A239">
            <v>303</v>
          </cell>
          <cell r="B239" t="str">
            <v>Egil N</v>
          </cell>
          <cell r="C239" t="str">
            <v>Kroken   </v>
          </cell>
          <cell r="D239" t="str">
            <v>2001</v>
          </cell>
          <cell r="E239">
            <v>1944</v>
          </cell>
          <cell r="F239" t="str">
            <v>Lysakerfjorden</v>
          </cell>
          <cell r="G239" t="str">
            <v>M</v>
          </cell>
        </row>
        <row r="240">
          <cell r="A240">
            <v>310</v>
          </cell>
          <cell r="B240" t="str">
            <v>Boyd</v>
          </cell>
          <cell r="C240" t="str">
            <v>Hay</v>
          </cell>
          <cell r="D240" t="str">
            <v>2000</v>
          </cell>
          <cell r="E240">
            <v>1971</v>
          </cell>
          <cell r="F240" t="str">
            <v>Vesterålen BK</v>
          </cell>
          <cell r="G240" t="str">
            <v>M</v>
          </cell>
        </row>
        <row r="241">
          <cell r="A241">
            <v>313</v>
          </cell>
          <cell r="B241" t="str">
            <v>Elisabeth</v>
          </cell>
          <cell r="C241" t="str">
            <v>Stige</v>
          </cell>
          <cell r="D241" t="str">
            <v>2001</v>
          </cell>
          <cell r="E241">
            <v>1972</v>
          </cell>
          <cell r="F241" t="str">
            <v>Asker SF</v>
          </cell>
          <cell r="G241" t="str">
            <v>K</v>
          </cell>
        </row>
        <row r="242">
          <cell r="A242">
            <v>320</v>
          </cell>
          <cell r="B242" t="str">
            <v>Are</v>
          </cell>
          <cell r="C242" t="str">
            <v>Nævdal</v>
          </cell>
          <cell r="D242" t="str">
            <v>1997</v>
          </cell>
          <cell r="E242">
            <v>1967</v>
          </cell>
          <cell r="F242" t="str">
            <v>Karmøy</v>
          </cell>
          <cell r="G242" t="str">
            <v>M</v>
          </cell>
        </row>
        <row r="243">
          <cell r="A243">
            <v>326</v>
          </cell>
          <cell r="B243" t="str">
            <v>Terje</v>
          </cell>
          <cell r="C243" t="str">
            <v>Bomann-Larsen</v>
          </cell>
          <cell r="D243" t="str">
            <v>2001</v>
          </cell>
          <cell r="E243">
            <v>1948</v>
          </cell>
          <cell r="F243" t="str">
            <v>Eikern BK</v>
          </cell>
          <cell r="G243" t="str">
            <v>M</v>
          </cell>
        </row>
        <row r="244">
          <cell r="A244">
            <v>333</v>
          </cell>
          <cell r="B244" t="str">
            <v>Tord</v>
          </cell>
          <cell r="C244" t="str">
            <v>Espelid</v>
          </cell>
          <cell r="D244" t="str">
            <v>1998</v>
          </cell>
          <cell r="E244">
            <v>1970</v>
          </cell>
          <cell r="F244" t="str">
            <v>Lysakerfjorden </v>
          </cell>
          <cell r="G244" t="str">
            <v>M</v>
          </cell>
        </row>
        <row r="245">
          <cell r="A245">
            <v>334</v>
          </cell>
          <cell r="B245" t="str">
            <v>Martin</v>
          </cell>
          <cell r="C245" t="str">
            <v>Skjævestad</v>
          </cell>
          <cell r="D245" t="str">
            <v>0</v>
          </cell>
          <cell r="E245">
            <v>1981</v>
          </cell>
          <cell r="F245" t="str">
            <v>ingen</v>
          </cell>
          <cell r="G245" t="str">
            <v>M</v>
          </cell>
        </row>
        <row r="246">
          <cell r="A246">
            <v>340</v>
          </cell>
          <cell r="B246" t="str">
            <v>Marius</v>
          </cell>
          <cell r="C246" t="str">
            <v>Ekeberg</v>
          </cell>
          <cell r="D246" t="str">
            <v>1997</v>
          </cell>
          <cell r="E246">
            <v>1973</v>
          </cell>
          <cell r="F246" t="str">
            <v>Slevikkilen</v>
          </cell>
          <cell r="G246" t="str">
            <v>M</v>
          </cell>
        </row>
        <row r="247">
          <cell r="A247">
            <v>361</v>
          </cell>
          <cell r="B247" t="str">
            <v>Oddvar</v>
          </cell>
          <cell r="C247" t="str">
            <v>Olaussen</v>
          </cell>
          <cell r="D247" t="str">
            <v>2001</v>
          </cell>
          <cell r="E247">
            <v>1952</v>
          </cell>
          <cell r="F247" t="str">
            <v>Slevikkilen</v>
          </cell>
          <cell r="G247" t="str">
            <v>M</v>
          </cell>
        </row>
        <row r="248">
          <cell r="A248">
            <v>373</v>
          </cell>
          <cell r="B248" t="str">
            <v>Egil</v>
          </cell>
          <cell r="C248" t="str">
            <v>Stige</v>
          </cell>
          <cell r="D248" t="str">
            <v>2001</v>
          </cell>
          <cell r="E248">
            <v>1966</v>
          </cell>
          <cell r="F248" t="str">
            <v>Molde BK</v>
          </cell>
          <cell r="G248" t="str">
            <v>M</v>
          </cell>
        </row>
        <row r="249">
          <cell r="A249">
            <v>377</v>
          </cell>
          <cell r="B249" t="str">
            <v>Kristian</v>
          </cell>
          <cell r="C249" t="str">
            <v>Lennertsen</v>
          </cell>
          <cell r="D249" t="str">
            <v>1999</v>
          </cell>
          <cell r="E249">
            <v>1945</v>
          </cell>
          <cell r="F249" t="str">
            <v>Lofoten</v>
          </cell>
          <cell r="G249" t="str">
            <v>M</v>
          </cell>
        </row>
        <row r="250">
          <cell r="A250">
            <v>388</v>
          </cell>
          <cell r="B250" t="str">
            <v>Even</v>
          </cell>
          <cell r="C250" t="str">
            <v>Bjerke</v>
          </cell>
          <cell r="D250" t="str">
            <v>2000</v>
          </cell>
          <cell r="E250">
            <v>1952</v>
          </cell>
          <cell r="F250" t="str">
            <v>Lysaker</v>
          </cell>
          <cell r="G250" t="str">
            <v>M</v>
          </cell>
        </row>
        <row r="251">
          <cell r="A251">
            <v>390</v>
          </cell>
          <cell r="B251" t="str">
            <v>Thorvald</v>
          </cell>
          <cell r="C251" t="str">
            <v>Isdahl</v>
          </cell>
          <cell r="D251" t="str">
            <v>2000</v>
          </cell>
          <cell r="E251">
            <v>1944</v>
          </cell>
          <cell r="F251" t="str">
            <v>Lysakerfjorden</v>
          </cell>
          <cell r="G251" t="str">
            <v>M</v>
          </cell>
        </row>
        <row r="252">
          <cell r="A252">
            <v>392</v>
          </cell>
          <cell r="B252" t="str">
            <v>Lorentz</v>
          </cell>
          <cell r="C252" t="str">
            <v>Bårdsen</v>
          </cell>
          <cell r="D252" t="str">
            <v>2001</v>
          </cell>
          <cell r="E252">
            <v>1945</v>
          </cell>
          <cell r="F252" t="str">
            <v>Rana BSF    </v>
          </cell>
          <cell r="G252" t="str">
            <v>M</v>
          </cell>
        </row>
        <row r="253">
          <cell r="A253">
            <v>393</v>
          </cell>
          <cell r="B253" t="str">
            <v>Eskil</v>
          </cell>
          <cell r="C253" t="str">
            <v>Aas</v>
          </cell>
          <cell r="D253" t="str">
            <v>1998</v>
          </cell>
          <cell r="E253">
            <v>1965</v>
          </cell>
          <cell r="F253" t="str">
            <v>Rana BSF</v>
          </cell>
          <cell r="G253" t="str">
            <v>M</v>
          </cell>
        </row>
        <row r="254">
          <cell r="A254">
            <v>394</v>
          </cell>
          <cell r="B254" t="str">
            <v>Geir S</v>
          </cell>
          <cell r="C254" t="str">
            <v>Olsen</v>
          </cell>
          <cell r="D254" t="str">
            <v>2001</v>
          </cell>
          <cell r="E254">
            <v>1953</v>
          </cell>
          <cell r="F254" t="str">
            <v>Rana BSF   </v>
          </cell>
          <cell r="G254" t="str">
            <v>M</v>
          </cell>
        </row>
        <row r="255">
          <cell r="A255">
            <v>399</v>
          </cell>
          <cell r="B255" t="str">
            <v>Morten</v>
          </cell>
          <cell r="C255" t="str">
            <v>Stegarud</v>
          </cell>
          <cell r="D255" t="str">
            <v>2000</v>
          </cell>
          <cell r="E255">
            <v>1982</v>
          </cell>
          <cell r="F255" t="str">
            <v>Asker SF</v>
          </cell>
          <cell r="G255" t="str">
            <v>M</v>
          </cell>
        </row>
        <row r="256">
          <cell r="A256">
            <v>429</v>
          </cell>
          <cell r="B256" t="str">
            <v>Morten G.</v>
          </cell>
          <cell r="C256" t="str">
            <v>Næss</v>
          </cell>
          <cell r="D256" t="str">
            <v>0</v>
          </cell>
          <cell r="E256">
            <v>1971</v>
          </cell>
          <cell r="F256" t="str">
            <v>Drøbak SF</v>
          </cell>
          <cell r="G256" t="str">
            <v>M</v>
          </cell>
        </row>
        <row r="257">
          <cell r="A257">
            <v>433</v>
          </cell>
          <cell r="B257" t="str">
            <v>Jan F.</v>
          </cell>
          <cell r="C257" t="str">
            <v>Wanggaard</v>
          </cell>
          <cell r="D257" t="str">
            <v>1999</v>
          </cell>
          <cell r="E257">
            <v>1958</v>
          </cell>
          <cell r="F257" t="str">
            <v>Lofoten</v>
          </cell>
          <cell r="G257" t="str">
            <v>M</v>
          </cell>
        </row>
        <row r="258">
          <cell r="A258">
            <v>442</v>
          </cell>
          <cell r="B258" t="str">
            <v>Knut</v>
          </cell>
          <cell r="C258" t="str">
            <v>Johnsen</v>
          </cell>
          <cell r="D258" t="str">
            <v>2001</v>
          </cell>
          <cell r="E258">
            <v>1961</v>
          </cell>
          <cell r="F258" t="str">
            <v>Eikern</v>
          </cell>
          <cell r="G258" t="str">
            <v>M</v>
          </cell>
        </row>
        <row r="259">
          <cell r="A259">
            <v>448</v>
          </cell>
          <cell r="B259" t="str">
            <v>Sigurd G</v>
          </cell>
          <cell r="C259" t="str">
            <v>Larsen</v>
          </cell>
          <cell r="D259" t="str">
            <v>2001</v>
          </cell>
          <cell r="E259">
            <v>1950</v>
          </cell>
          <cell r="F259" t="str">
            <v>KNS   </v>
          </cell>
          <cell r="G259" t="str">
            <v>M</v>
          </cell>
        </row>
        <row r="260">
          <cell r="A260">
            <v>455</v>
          </cell>
          <cell r="B260" t="str">
            <v>David</v>
          </cell>
          <cell r="C260" t="str">
            <v>Stenvik</v>
          </cell>
          <cell r="D260" t="str">
            <v>2000</v>
          </cell>
          <cell r="E260">
            <v>1975</v>
          </cell>
          <cell r="F260" t="str">
            <v>Strand</v>
          </cell>
          <cell r="G260" t="str">
            <v>M</v>
          </cell>
        </row>
        <row r="261">
          <cell r="A261">
            <v>462</v>
          </cell>
          <cell r="B261" t="str">
            <v>Lasse</v>
          </cell>
          <cell r="C261" t="str">
            <v>Gustavsson</v>
          </cell>
          <cell r="D261" t="str">
            <v>1999</v>
          </cell>
          <cell r="E261">
            <v>1974</v>
          </cell>
          <cell r="F261" t="str">
            <v>Lysakerfjorden</v>
          </cell>
          <cell r="G261" t="str">
            <v>M</v>
          </cell>
        </row>
        <row r="262">
          <cell r="A262">
            <v>463</v>
          </cell>
          <cell r="B262" t="str">
            <v>Arne</v>
          </cell>
          <cell r="C262" t="str">
            <v>Førlie</v>
          </cell>
          <cell r="D262" t="str">
            <v>2001</v>
          </cell>
          <cell r="E262">
            <v>1962</v>
          </cell>
          <cell r="F262" t="str">
            <v>Eikeren   </v>
          </cell>
          <cell r="G262" t="str">
            <v>M</v>
          </cell>
        </row>
        <row r="263">
          <cell r="A263">
            <v>480</v>
          </cell>
          <cell r="B263" t="str">
            <v>Rune</v>
          </cell>
          <cell r="C263" t="str">
            <v>Skullestad</v>
          </cell>
          <cell r="D263" t="str">
            <v>2001</v>
          </cell>
          <cell r="E263">
            <v>1972</v>
          </cell>
          <cell r="F263" t="str">
            <v>Eikeren</v>
          </cell>
          <cell r="G263" t="str">
            <v>M</v>
          </cell>
        </row>
        <row r="264">
          <cell r="A264">
            <v>511</v>
          </cell>
          <cell r="B264" t="str">
            <v>Johan Ø</v>
          </cell>
          <cell r="C264" t="str">
            <v>Hansteen</v>
          </cell>
          <cell r="D264" t="str">
            <v>2001</v>
          </cell>
          <cell r="E264">
            <v>1958</v>
          </cell>
          <cell r="F264" t="str">
            <v>Lysakerfjorden</v>
          </cell>
          <cell r="G264" t="str">
            <v>M</v>
          </cell>
        </row>
        <row r="265">
          <cell r="A265">
            <v>517</v>
          </cell>
          <cell r="B265" t="str">
            <v>Cato</v>
          </cell>
          <cell r="C265" t="str">
            <v>Hjelm</v>
          </cell>
          <cell r="D265" t="str">
            <v>2001</v>
          </cell>
          <cell r="E265">
            <v>1955</v>
          </cell>
          <cell r="F265" t="str">
            <v>Asker</v>
          </cell>
          <cell r="G265" t="str">
            <v>M</v>
          </cell>
        </row>
        <row r="266">
          <cell r="A266">
            <v>519</v>
          </cell>
          <cell r="B266" t="str">
            <v>Nils Petter</v>
          </cell>
          <cell r="C266" t="str">
            <v>Kvan</v>
          </cell>
          <cell r="D266" t="str">
            <v>2001</v>
          </cell>
          <cell r="E266">
            <v>1973</v>
          </cell>
          <cell r="F266" t="str">
            <v>Drammen</v>
          </cell>
          <cell r="G266" t="str">
            <v>M</v>
          </cell>
        </row>
        <row r="267">
          <cell r="A267">
            <v>521</v>
          </cell>
          <cell r="B267" t="str">
            <v>Eli Stokke</v>
          </cell>
          <cell r="C267" t="str">
            <v>Rondeel</v>
          </cell>
          <cell r="D267" t="str">
            <v>2001</v>
          </cell>
          <cell r="E267">
            <v>1971</v>
          </cell>
          <cell r="F267" t="str">
            <v>Drøbak</v>
          </cell>
          <cell r="G267" t="str">
            <v>K</v>
          </cell>
        </row>
        <row r="268">
          <cell r="A268">
            <v>581</v>
          </cell>
          <cell r="B268" t="str">
            <v>Ronny</v>
          </cell>
          <cell r="C268" t="str">
            <v>Andreassen</v>
          </cell>
          <cell r="D268" t="str">
            <v>1997</v>
          </cell>
          <cell r="E268">
            <v>1974</v>
          </cell>
          <cell r="F268" t="str">
            <v>Gressholmen</v>
          </cell>
          <cell r="G268" t="str">
            <v>M</v>
          </cell>
        </row>
        <row r="269">
          <cell r="A269">
            <v>611</v>
          </cell>
          <cell r="B269" t="str">
            <v>Hilde</v>
          </cell>
          <cell r="C269" t="str">
            <v>Hansteen</v>
          </cell>
          <cell r="D269" t="str">
            <v>2001</v>
          </cell>
          <cell r="E269">
            <v>1965</v>
          </cell>
          <cell r="F269" t="str">
            <v>Lysakerfjorden</v>
          </cell>
          <cell r="G269" t="str">
            <v>K</v>
          </cell>
        </row>
        <row r="270">
          <cell r="A270">
            <v>666</v>
          </cell>
          <cell r="B270" t="str">
            <v>Kjell</v>
          </cell>
          <cell r="C270" t="str">
            <v>Vagle</v>
          </cell>
          <cell r="D270" t="str">
            <v>1999</v>
          </cell>
          <cell r="E270">
            <v>1953</v>
          </cell>
          <cell r="F270" t="str">
            <v>Lofoten</v>
          </cell>
          <cell r="G270" t="str">
            <v>M</v>
          </cell>
        </row>
        <row r="271">
          <cell r="A271">
            <v>696</v>
          </cell>
          <cell r="B271" t="str">
            <v>Andreas T.</v>
          </cell>
          <cell r="C271" t="str">
            <v>Hagen</v>
          </cell>
          <cell r="D271" t="str">
            <v>2000</v>
          </cell>
          <cell r="E271">
            <v>1978</v>
          </cell>
          <cell r="F271" t="str">
            <v>KNS</v>
          </cell>
          <cell r="G271" t="str">
            <v>M</v>
          </cell>
        </row>
        <row r="272">
          <cell r="A272">
            <v>700</v>
          </cell>
          <cell r="B272" t="str">
            <v>Alf</v>
          </cell>
          <cell r="C272" t="str">
            <v>Kristensen</v>
          </cell>
          <cell r="D272" t="str">
            <v>2001</v>
          </cell>
          <cell r="E272">
            <v>1936</v>
          </cell>
          <cell r="F272" t="str">
            <v>Lysakerfjorden</v>
          </cell>
          <cell r="G272" t="str">
            <v>M</v>
          </cell>
        </row>
        <row r="273">
          <cell r="A273">
            <v>711</v>
          </cell>
          <cell r="B273" t="str">
            <v>Håvard</v>
          </cell>
          <cell r="C273" t="str">
            <v>Orlien</v>
          </cell>
          <cell r="D273" t="str">
            <v>2001</v>
          </cell>
          <cell r="E273">
            <v>1967</v>
          </cell>
          <cell r="F273" t="str">
            <v>AskerSF</v>
          </cell>
          <cell r="G273" t="str">
            <v>M</v>
          </cell>
        </row>
        <row r="274">
          <cell r="A274">
            <v>723</v>
          </cell>
          <cell r="B274" t="str">
            <v>Helge</v>
          </cell>
          <cell r="C274" t="str">
            <v>Samuelsen</v>
          </cell>
          <cell r="D274" t="str">
            <v>2001</v>
          </cell>
          <cell r="E274">
            <v>1982</v>
          </cell>
          <cell r="F274" t="str">
            <v/>
          </cell>
          <cell r="G274" t="str">
            <v>M</v>
          </cell>
        </row>
        <row r="275">
          <cell r="A275">
            <v>739</v>
          </cell>
          <cell r="B275" t="str">
            <v>Tor</v>
          </cell>
          <cell r="C275" t="str">
            <v>Jensen</v>
          </cell>
          <cell r="D275" t="str">
            <v>2001</v>
          </cell>
          <cell r="E275">
            <v>0</v>
          </cell>
          <cell r="F275" t="str">
            <v>Drøbak</v>
          </cell>
          <cell r="G275" t="str">
            <v>M</v>
          </cell>
        </row>
        <row r="276">
          <cell r="A276">
            <v>741</v>
          </cell>
          <cell r="B276" t="str">
            <v>Jan Inge</v>
          </cell>
          <cell r="C276" t="str">
            <v>Dersyd</v>
          </cell>
          <cell r="D276" t="str">
            <v>2001</v>
          </cell>
          <cell r="E276">
            <v>1964</v>
          </cell>
          <cell r="F276" t="str">
            <v>Sola</v>
          </cell>
          <cell r="G276" t="str">
            <v>M</v>
          </cell>
        </row>
        <row r="277">
          <cell r="A277">
            <v>777</v>
          </cell>
          <cell r="B277" t="str">
            <v>Øystein</v>
          </cell>
          <cell r="C277" t="str">
            <v>Orset</v>
          </cell>
          <cell r="D277" t="str">
            <v>1999</v>
          </cell>
          <cell r="E277">
            <v>1973</v>
          </cell>
          <cell r="F277" t="str">
            <v>Hemne og Hustad</v>
          </cell>
          <cell r="G277" t="str">
            <v>M</v>
          </cell>
        </row>
        <row r="278">
          <cell r="A278">
            <v>818</v>
          </cell>
          <cell r="B278" t="str">
            <v>Knut</v>
          </cell>
          <cell r="C278" t="str">
            <v>Bentzen</v>
          </cell>
          <cell r="D278" t="str">
            <v>2001</v>
          </cell>
          <cell r="E278">
            <v>1962</v>
          </cell>
          <cell r="F278" t="str">
            <v>Sola</v>
          </cell>
          <cell r="G278" t="str">
            <v>M</v>
          </cell>
        </row>
        <row r="279">
          <cell r="A279">
            <v>888</v>
          </cell>
          <cell r="B279" t="str">
            <v>Einar</v>
          </cell>
          <cell r="C279" t="str">
            <v>Sørensen</v>
          </cell>
          <cell r="D279" t="str">
            <v>1999</v>
          </cell>
          <cell r="E279">
            <v>1963</v>
          </cell>
          <cell r="F279" t="str">
            <v>Vesterålen BSK</v>
          </cell>
          <cell r="G279" t="str">
            <v>M</v>
          </cell>
        </row>
        <row r="280">
          <cell r="A280">
            <v>911</v>
          </cell>
          <cell r="B280" t="str">
            <v>Tommy</v>
          </cell>
          <cell r="C280" t="str">
            <v>Edmann</v>
          </cell>
          <cell r="D280" t="str">
            <v>2000</v>
          </cell>
          <cell r="E280">
            <v>1970</v>
          </cell>
          <cell r="F280" t="str">
            <v>Drøbak</v>
          </cell>
          <cell r="G280" t="str">
            <v>M</v>
          </cell>
        </row>
        <row r="281">
          <cell r="A281">
            <v>1111</v>
          </cell>
          <cell r="B281" t="str">
            <v>Jørn-Tore</v>
          </cell>
          <cell r="C281" t="str">
            <v>Thomassen</v>
          </cell>
          <cell r="D281" t="str">
            <v>2001</v>
          </cell>
          <cell r="E281">
            <v>1975</v>
          </cell>
          <cell r="F281" t="str">
            <v>Tromsø</v>
          </cell>
          <cell r="G281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5.7109375" style="0" bestFit="1" customWidth="1"/>
    <col min="2" max="2" width="8.140625" style="5" customWidth="1"/>
    <col min="3" max="3" width="21.57421875" style="0" customWidth="1"/>
    <col min="4" max="4" width="8.140625" style="0" bestFit="1" customWidth="1"/>
    <col min="5" max="5" width="8.7109375" style="0" customWidth="1"/>
    <col min="6" max="6" width="6.28125" style="10" bestFit="1" customWidth="1"/>
    <col min="7" max="8" width="5.8515625" style="5" customWidth="1"/>
    <col min="9" max="49" width="5.421875" style="5" customWidth="1"/>
  </cols>
  <sheetData>
    <row r="1" ht="18">
      <c r="B1" s="20" t="s">
        <v>86</v>
      </c>
    </row>
    <row r="2" ht="18">
      <c r="B2" s="20" t="s">
        <v>71</v>
      </c>
    </row>
    <row r="4" spans="1:8" ht="12.75">
      <c r="A4" s="13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5" t="s">
        <v>41</v>
      </c>
      <c r="G4" s="16" t="s">
        <v>42</v>
      </c>
      <c r="H4" s="16" t="s">
        <v>94</v>
      </c>
    </row>
    <row r="5" spans="1:8" ht="12.75">
      <c r="A5" s="21">
        <v>1</v>
      </c>
      <c r="B5" s="22" t="s">
        <v>75</v>
      </c>
      <c r="C5" s="21" t="s">
        <v>76</v>
      </c>
      <c r="D5" s="21" t="s">
        <v>77</v>
      </c>
      <c r="E5" s="21" t="s">
        <v>78</v>
      </c>
      <c r="F5" s="23">
        <v>20</v>
      </c>
      <c r="G5" s="22">
        <v>1</v>
      </c>
      <c r="H5" s="22">
        <v>1</v>
      </c>
    </row>
    <row r="6" spans="1:8" ht="12.75">
      <c r="A6" s="24">
        <v>2</v>
      </c>
      <c r="B6" s="25" t="s">
        <v>79</v>
      </c>
      <c r="C6" s="24" t="s">
        <v>80</v>
      </c>
      <c r="D6" s="24" t="s">
        <v>77</v>
      </c>
      <c r="E6" s="24" t="s">
        <v>95</v>
      </c>
      <c r="F6" s="26">
        <v>16</v>
      </c>
      <c r="G6" s="25">
        <v>2</v>
      </c>
      <c r="H6" s="25">
        <v>4</v>
      </c>
    </row>
    <row r="7" spans="1:8" ht="12.75">
      <c r="A7" s="21">
        <v>3</v>
      </c>
      <c r="B7" s="22" t="s">
        <v>81</v>
      </c>
      <c r="C7" s="21" t="s">
        <v>82</v>
      </c>
      <c r="D7" s="21" t="s">
        <v>77</v>
      </c>
      <c r="E7" s="21" t="s">
        <v>83</v>
      </c>
      <c r="F7" s="23">
        <v>14</v>
      </c>
      <c r="G7" s="22">
        <v>3</v>
      </c>
      <c r="H7" s="22">
        <v>5</v>
      </c>
    </row>
    <row r="8" spans="1:8" ht="12.75">
      <c r="A8" s="24">
        <v>4</v>
      </c>
      <c r="B8" s="25" t="s">
        <v>87</v>
      </c>
      <c r="C8" s="24" t="s">
        <v>88</v>
      </c>
      <c r="D8" s="24" t="s">
        <v>77</v>
      </c>
      <c r="E8" s="24" t="s">
        <v>78</v>
      </c>
      <c r="F8" s="26">
        <v>9</v>
      </c>
      <c r="G8" s="25" t="s">
        <v>44</v>
      </c>
      <c r="H8" s="25">
        <v>2</v>
      </c>
    </row>
    <row r="9" spans="1:8" ht="12.75">
      <c r="A9" s="21">
        <v>5</v>
      </c>
      <c r="B9" s="22" t="s">
        <v>89</v>
      </c>
      <c r="C9" s="21" t="s">
        <v>90</v>
      </c>
      <c r="D9" s="21" t="s">
        <v>77</v>
      </c>
      <c r="E9" s="21" t="s">
        <v>91</v>
      </c>
      <c r="F9" s="23">
        <v>8</v>
      </c>
      <c r="G9" s="22" t="s">
        <v>44</v>
      </c>
      <c r="H9" s="22">
        <v>3</v>
      </c>
    </row>
    <row r="10" spans="1:8" ht="12.75">
      <c r="A10" s="24">
        <v>6</v>
      </c>
      <c r="B10" s="25" t="s">
        <v>84</v>
      </c>
      <c r="C10" s="24" t="s">
        <v>85</v>
      </c>
      <c r="D10" s="24" t="s">
        <v>77</v>
      </c>
      <c r="E10" s="24" t="s">
        <v>78</v>
      </c>
      <c r="F10" s="26">
        <v>7</v>
      </c>
      <c r="G10" s="25">
        <v>4</v>
      </c>
      <c r="H10" s="25" t="s">
        <v>44</v>
      </c>
    </row>
    <row r="11" spans="1:8" ht="12.75">
      <c r="A11" s="21">
        <v>7</v>
      </c>
      <c r="B11" s="22" t="s">
        <v>92</v>
      </c>
      <c r="C11" s="21" t="s">
        <v>93</v>
      </c>
      <c r="D11" s="21" t="s">
        <v>77</v>
      </c>
      <c r="E11" s="21" t="s">
        <v>91</v>
      </c>
      <c r="F11" s="23">
        <v>5</v>
      </c>
      <c r="G11" s="22" t="s">
        <v>44</v>
      </c>
      <c r="H11" s="22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7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Z14" sqref="Z14"/>
    </sheetView>
  </sheetViews>
  <sheetFormatPr defaultColWidth="9.140625" defaultRowHeight="12.75"/>
  <cols>
    <col min="1" max="1" width="20.140625" style="0" customWidth="1"/>
    <col min="2" max="2" width="13.140625" style="3" customWidth="1"/>
    <col min="3" max="3" width="12.57421875" style="0" customWidth="1"/>
    <col min="4" max="4" width="9.00390625" style="0" customWidth="1"/>
    <col min="5" max="5" width="13.28125" style="3" customWidth="1"/>
    <col min="6" max="6" width="8.57421875" style="0" customWidth="1"/>
    <col min="7" max="7" width="2.140625" style="0" customWidth="1"/>
    <col min="8" max="8" width="11.8515625" style="0" customWidth="1"/>
    <col min="9" max="9" width="10.140625" style="0" customWidth="1"/>
    <col min="10" max="10" width="3.00390625" style="0" customWidth="1"/>
    <col min="11" max="11" width="12.00390625" style="0" customWidth="1"/>
    <col min="12" max="12" width="11.8515625" style="0" customWidth="1"/>
    <col min="13" max="13" width="3.00390625" style="0" customWidth="1"/>
    <col min="14" max="14" width="11.7109375" style="0" customWidth="1"/>
    <col min="15" max="15" width="9.57421875" style="0" customWidth="1"/>
    <col min="16" max="16" width="3.00390625" style="0" customWidth="1"/>
    <col min="17" max="17" width="11.28125" style="0" customWidth="1"/>
    <col min="18" max="18" width="11.00390625" style="0" customWidth="1"/>
    <col min="19" max="19" width="3.00390625" style="0" customWidth="1"/>
    <col min="20" max="20" width="9.7109375" style="0" customWidth="1"/>
    <col min="21" max="21" width="10.140625" style="0" customWidth="1"/>
    <col min="22" max="22" width="3.00390625" style="0" customWidth="1"/>
    <col min="23" max="23" width="23.140625" style="0" bestFit="1" customWidth="1"/>
    <col min="24" max="24" width="6.7109375" style="0" customWidth="1"/>
    <col min="25" max="25" width="3.00390625" style="0" customWidth="1"/>
    <col min="26" max="26" width="8.140625" style="0" customWidth="1"/>
    <col min="27" max="27" width="6.7109375" style="0" customWidth="1"/>
    <col min="28" max="28" width="4.8515625" style="0" customWidth="1"/>
    <col min="29" max="29" width="9.140625" style="0" customWidth="1"/>
    <col min="30" max="30" width="35.00390625" style="0" bestFit="1" customWidth="1"/>
  </cols>
  <sheetData>
    <row r="1" spans="1:33" ht="12.75">
      <c r="A1" t="s">
        <v>35</v>
      </c>
      <c r="B1" s="3" t="s">
        <v>65</v>
      </c>
      <c r="AE1" t="s">
        <v>57</v>
      </c>
      <c r="AF1" t="s">
        <v>56</v>
      </c>
      <c r="AG1" t="s">
        <v>58</v>
      </c>
    </row>
    <row r="2" spans="1:33" ht="12.75">
      <c r="A2" t="s">
        <v>45</v>
      </c>
      <c r="B2" s="3" t="s">
        <v>74</v>
      </c>
      <c r="AE2">
        <v>5</v>
      </c>
      <c r="AF2" t="s">
        <v>3</v>
      </c>
      <c r="AG2">
        <v>1</v>
      </c>
    </row>
    <row r="3" spans="1:33" ht="12.75">
      <c r="A3" t="s">
        <v>19</v>
      </c>
      <c r="B3" s="3">
        <v>9</v>
      </c>
      <c r="AE3">
        <v>3</v>
      </c>
      <c r="AF3" t="s">
        <v>3</v>
      </c>
      <c r="AG3">
        <v>2</v>
      </c>
    </row>
    <row r="4" spans="1:33" ht="12.75">
      <c r="A4" t="s">
        <v>33</v>
      </c>
      <c r="B4" s="9" t="s">
        <v>60</v>
      </c>
      <c r="E4" s="9"/>
      <c r="AE4">
        <v>6</v>
      </c>
      <c r="AF4">
        <v>6</v>
      </c>
      <c r="AG4">
        <v>1</v>
      </c>
    </row>
    <row r="5" spans="1:33" ht="12.75">
      <c r="A5" t="s">
        <v>34</v>
      </c>
      <c r="E5" s="9"/>
      <c r="AE5">
        <v>12</v>
      </c>
      <c r="AF5" t="s">
        <v>3</v>
      </c>
      <c r="AG5">
        <v>3</v>
      </c>
    </row>
    <row r="6" spans="1:33" s="1" customFormat="1" ht="12.75">
      <c r="A6" s="1" t="s">
        <v>18</v>
      </c>
      <c r="B6" s="2">
        <v>1</v>
      </c>
      <c r="E6" s="2">
        <v>2</v>
      </c>
      <c r="H6" s="1">
        <v>3</v>
      </c>
      <c r="K6" s="1">
        <v>4</v>
      </c>
      <c r="N6" s="1">
        <v>5</v>
      </c>
      <c r="Q6" s="1">
        <v>6</v>
      </c>
      <c r="T6" s="2">
        <v>7</v>
      </c>
      <c r="W6" s="2">
        <v>8</v>
      </c>
      <c r="Z6" s="2">
        <v>9</v>
      </c>
      <c r="AE6">
        <v>13</v>
      </c>
      <c r="AF6" t="s">
        <v>3</v>
      </c>
      <c r="AG6">
        <v>7</v>
      </c>
    </row>
    <row r="7" spans="1:29" ht="12.75">
      <c r="A7" s="18" t="s">
        <v>17</v>
      </c>
      <c r="B7" s="19" t="s">
        <v>67</v>
      </c>
      <c r="C7" s="17"/>
      <c r="D7" s="17"/>
      <c r="E7" s="19" t="s">
        <v>61</v>
      </c>
      <c r="F7" s="17"/>
      <c r="G7" s="17"/>
      <c r="H7" s="19" t="s">
        <v>64</v>
      </c>
      <c r="I7" s="17"/>
      <c r="J7" s="17"/>
      <c r="K7" s="19" t="s">
        <v>69</v>
      </c>
      <c r="L7" s="17"/>
      <c r="M7" s="17"/>
      <c r="N7" s="2" t="s">
        <v>66</v>
      </c>
      <c r="P7" s="17"/>
      <c r="Q7" s="2" t="s">
        <v>70</v>
      </c>
      <c r="S7" s="17"/>
      <c r="T7" s="1" t="s">
        <v>71</v>
      </c>
      <c r="V7" s="17"/>
      <c r="W7" s="1" t="s">
        <v>62</v>
      </c>
      <c r="Y7" s="17"/>
      <c r="Z7" s="1" t="s">
        <v>72</v>
      </c>
      <c r="AC7" s="1" t="s">
        <v>6</v>
      </c>
    </row>
    <row r="8" spans="1:42" ht="12.75">
      <c r="A8" s="1" t="s">
        <v>32</v>
      </c>
      <c r="B8" s="7" t="b">
        <v>0</v>
      </c>
      <c r="C8" s="5"/>
      <c r="D8" s="5"/>
      <c r="E8" s="7" t="b">
        <v>0</v>
      </c>
      <c r="F8" s="5"/>
      <c r="G8" s="5"/>
      <c r="H8" s="7" t="b">
        <v>0</v>
      </c>
      <c r="I8" s="5"/>
      <c r="J8" s="5"/>
      <c r="K8" s="7" t="b">
        <v>0</v>
      </c>
      <c r="L8" s="5"/>
      <c r="M8" s="5"/>
      <c r="N8" s="7" t="b">
        <v>0</v>
      </c>
      <c r="O8" s="5"/>
      <c r="P8" s="5"/>
      <c r="Q8" s="7" t="b">
        <v>0</v>
      </c>
      <c r="R8" s="5"/>
      <c r="S8" s="5"/>
      <c r="T8" s="8" t="b">
        <v>1</v>
      </c>
      <c r="U8" s="5"/>
      <c r="V8" s="5"/>
      <c r="W8" s="8" t="b">
        <v>0</v>
      </c>
      <c r="X8" s="5"/>
      <c r="Y8" s="5"/>
      <c r="Z8" s="8" t="b">
        <v>0</v>
      </c>
      <c r="AA8" s="5"/>
      <c r="AB8" s="5"/>
      <c r="AC8" s="8"/>
      <c r="AD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1" t="s">
        <v>59</v>
      </c>
      <c r="B9" s="7" t="b">
        <v>1</v>
      </c>
      <c r="C9" s="5"/>
      <c r="D9" s="5"/>
      <c r="E9" s="7" t="b">
        <v>1</v>
      </c>
      <c r="F9" s="5"/>
      <c r="G9" s="5"/>
      <c r="H9" s="7" t="b">
        <v>1</v>
      </c>
      <c r="I9" s="5"/>
      <c r="J9" s="5"/>
      <c r="K9" s="7" t="b">
        <v>1</v>
      </c>
      <c r="L9" s="5"/>
      <c r="M9" s="5"/>
      <c r="N9" s="7" t="b">
        <v>1</v>
      </c>
      <c r="O9" s="5"/>
      <c r="P9" s="5"/>
      <c r="Q9" s="7" t="b">
        <v>1</v>
      </c>
      <c r="R9" s="5"/>
      <c r="S9" s="5"/>
      <c r="T9" s="8" t="b">
        <v>0</v>
      </c>
      <c r="U9" s="5"/>
      <c r="V9" s="5"/>
      <c r="W9" s="8" t="b">
        <v>0</v>
      </c>
      <c r="X9" s="5"/>
      <c r="Y9" s="5"/>
      <c r="Z9" s="8" t="b">
        <v>1</v>
      </c>
      <c r="AA9" s="5"/>
      <c r="AB9" s="5"/>
      <c r="AC9" s="8"/>
      <c r="AD9" s="5"/>
      <c r="AH9" s="5"/>
      <c r="AI9" s="5"/>
      <c r="AJ9" s="5"/>
      <c r="AK9" s="5"/>
      <c r="AL9" s="5"/>
      <c r="AM9" s="5"/>
      <c r="AN9" s="5"/>
      <c r="AO9" s="5"/>
      <c r="AP9" s="5"/>
    </row>
    <row r="10" spans="1:30" ht="12.75">
      <c r="A10" t="s">
        <v>7</v>
      </c>
      <c r="B10">
        <v>0</v>
      </c>
      <c r="E10">
        <v>0</v>
      </c>
      <c r="H10">
        <v>0</v>
      </c>
      <c r="K10">
        <v>0</v>
      </c>
      <c r="N10">
        <v>0</v>
      </c>
      <c r="Q10">
        <v>0</v>
      </c>
      <c r="T10">
        <v>7</v>
      </c>
      <c r="W10">
        <v>0</v>
      </c>
      <c r="Z10">
        <v>0</v>
      </c>
      <c r="AC10" t="s">
        <v>13</v>
      </c>
      <c r="AD10" t="s">
        <v>23</v>
      </c>
    </row>
    <row r="11" spans="1:26" ht="12.75">
      <c r="A11" t="s">
        <v>43</v>
      </c>
      <c r="B11">
        <v>0</v>
      </c>
      <c r="E11">
        <v>0</v>
      </c>
      <c r="H11">
        <v>0</v>
      </c>
      <c r="K11">
        <v>0</v>
      </c>
      <c r="N11">
        <v>0</v>
      </c>
      <c r="Q11">
        <v>0</v>
      </c>
      <c r="T11">
        <v>1</v>
      </c>
      <c r="W11">
        <v>0</v>
      </c>
      <c r="Z11">
        <v>0</v>
      </c>
    </row>
    <row r="12" spans="1:30" ht="12.75">
      <c r="A12" t="s">
        <v>10</v>
      </c>
      <c r="B12">
        <v>0</v>
      </c>
      <c r="E12">
        <v>0</v>
      </c>
      <c r="H12">
        <v>0</v>
      </c>
      <c r="K12">
        <v>0</v>
      </c>
      <c r="N12">
        <v>0</v>
      </c>
      <c r="Q12">
        <v>0</v>
      </c>
      <c r="T12">
        <v>2</v>
      </c>
      <c r="W12">
        <v>0</v>
      </c>
      <c r="Z12">
        <v>0</v>
      </c>
      <c r="AC12" t="s">
        <v>14</v>
      </c>
      <c r="AD12" t="s">
        <v>22</v>
      </c>
    </row>
    <row r="13" spans="1:30" ht="12.75">
      <c r="A13" t="s">
        <v>16</v>
      </c>
      <c r="B13">
        <v>1</v>
      </c>
      <c r="E13">
        <v>1</v>
      </c>
      <c r="H13">
        <v>1</v>
      </c>
      <c r="K13">
        <v>1</v>
      </c>
      <c r="N13">
        <v>1</v>
      </c>
      <c r="Q13">
        <v>1</v>
      </c>
      <c r="T13">
        <v>0</v>
      </c>
      <c r="W13">
        <v>0</v>
      </c>
      <c r="Z13">
        <v>0</v>
      </c>
      <c r="AC13" t="s">
        <v>15</v>
      </c>
      <c r="AD13" t="s">
        <v>24</v>
      </c>
    </row>
    <row r="14" spans="1:17" ht="12.75">
      <c r="A14" s="4" t="s">
        <v>9</v>
      </c>
      <c r="H14" s="3"/>
      <c r="K14" s="3"/>
      <c r="N14" s="3"/>
      <c r="Q14" s="3"/>
    </row>
    <row r="15" spans="1:26" ht="12.75">
      <c r="A15" t="s">
        <v>12</v>
      </c>
      <c r="B15" s="3">
        <v>3</v>
      </c>
      <c r="E15" s="3">
        <v>12</v>
      </c>
      <c r="H15" s="3">
        <v>12</v>
      </c>
      <c r="K15" s="3">
        <v>12</v>
      </c>
      <c r="N15" s="3">
        <v>12</v>
      </c>
      <c r="Q15" s="3">
        <v>12</v>
      </c>
      <c r="T15">
        <v>12</v>
      </c>
      <c r="W15">
        <v>12</v>
      </c>
      <c r="Z15">
        <v>12</v>
      </c>
    </row>
    <row r="16" spans="2:27" ht="12.75">
      <c r="B16" t="s">
        <v>10</v>
      </c>
      <c r="C16" t="s">
        <v>11</v>
      </c>
      <c r="E16" t="s">
        <v>10</v>
      </c>
      <c r="F16" t="s">
        <v>11</v>
      </c>
      <c r="H16" t="s">
        <v>10</v>
      </c>
      <c r="I16" t="s">
        <v>11</v>
      </c>
      <c r="K16" t="s">
        <v>10</v>
      </c>
      <c r="L16" t="s">
        <v>11</v>
      </c>
      <c r="N16" t="s">
        <v>10</v>
      </c>
      <c r="O16" t="s">
        <v>11</v>
      </c>
      <c r="Q16" t="s">
        <v>10</v>
      </c>
      <c r="R16" t="s">
        <v>11</v>
      </c>
      <c r="T16" t="s">
        <v>10</v>
      </c>
      <c r="U16" t="s">
        <v>11</v>
      </c>
      <c r="W16" t="s">
        <v>10</v>
      </c>
      <c r="X16" t="s">
        <v>11</v>
      </c>
      <c r="Z16" t="s">
        <v>10</v>
      </c>
      <c r="AA16" t="s">
        <v>11</v>
      </c>
    </row>
    <row r="17" spans="2:27" ht="12.75">
      <c r="B17" s="1">
        <v>4</v>
      </c>
      <c r="C17">
        <v>1</v>
      </c>
      <c r="E17">
        <v>4</v>
      </c>
      <c r="F17">
        <v>1</v>
      </c>
      <c r="H17">
        <v>4</v>
      </c>
      <c r="I17">
        <v>1</v>
      </c>
      <c r="K17">
        <v>4</v>
      </c>
      <c r="L17">
        <v>1</v>
      </c>
      <c r="N17">
        <v>4</v>
      </c>
      <c r="O17">
        <v>1</v>
      </c>
      <c r="Q17">
        <v>4</v>
      </c>
      <c r="R17">
        <v>1</v>
      </c>
      <c r="T17">
        <v>4</v>
      </c>
      <c r="U17">
        <v>1</v>
      </c>
      <c r="W17">
        <v>4</v>
      </c>
      <c r="X17">
        <v>1</v>
      </c>
      <c r="Z17">
        <v>4</v>
      </c>
      <c r="AA17">
        <v>1</v>
      </c>
    </row>
    <row r="18" spans="2:27" ht="12.75">
      <c r="B18" s="1">
        <v>7</v>
      </c>
      <c r="C18">
        <v>2</v>
      </c>
      <c r="E18">
        <v>7</v>
      </c>
      <c r="F18">
        <v>2</v>
      </c>
      <c r="H18">
        <v>7</v>
      </c>
      <c r="I18">
        <v>2</v>
      </c>
      <c r="K18">
        <v>7</v>
      </c>
      <c r="L18">
        <v>2</v>
      </c>
      <c r="N18">
        <v>7</v>
      </c>
      <c r="O18">
        <v>2</v>
      </c>
      <c r="Q18">
        <v>7</v>
      </c>
      <c r="R18">
        <v>2</v>
      </c>
      <c r="T18">
        <v>7</v>
      </c>
      <c r="U18">
        <v>2</v>
      </c>
      <c r="W18">
        <v>7</v>
      </c>
      <c r="X18">
        <v>2</v>
      </c>
      <c r="Z18">
        <v>7</v>
      </c>
      <c r="AA18">
        <v>2</v>
      </c>
    </row>
    <row r="19" spans="2:27" ht="12.75">
      <c r="B19" s="1">
        <v>11</v>
      </c>
      <c r="C19">
        <v>3</v>
      </c>
      <c r="E19">
        <v>11</v>
      </c>
      <c r="F19">
        <v>3</v>
      </c>
      <c r="H19">
        <v>11</v>
      </c>
      <c r="I19">
        <v>3</v>
      </c>
      <c r="K19">
        <v>11</v>
      </c>
      <c r="L19">
        <v>3</v>
      </c>
      <c r="N19">
        <v>11</v>
      </c>
      <c r="O19">
        <v>3</v>
      </c>
      <c r="Q19">
        <v>11</v>
      </c>
      <c r="R19">
        <v>3</v>
      </c>
      <c r="T19">
        <v>10</v>
      </c>
      <c r="U19">
        <v>3</v>
      </c>
      <c r="W19">
        <v>10</v>
      </c>
      <c r="X19">
        <v>3</v>
      </c>
      <c r="Z19">
        <v>10</v>
      </c>
      <c r="AA19">
        <v>3</v>
      </c>
    </row>
    <row r="20" spans="2:27" ht="12.75">
      <c r="B20" s="1">
        <v>12</v>
      </c>
      <c r="C20">
        <v>4</v>
      </c>
      <c r="E20">
        <v>16</v>
      </c>
      <c r="F20">
        <v>4</v>
      </c>
      <c r="H20">
        <v>16</v>
      </c>
      <c r="I20">
        <v>4</v>
      </c>
      <c r="K20">
        <v>16</v>
      </c>
      <c r="L20">
        <v>4</v>
      </c>
      <c r="N20">
        <v>16</v>
      </c>
      <c r="O20">
        <v>4</v>
      </c>
      <c r="Q20">
        <v>16</v>
      </c>
      <c r="R20">
        <v>4</v>
      </c>
      <c r="T20">
        <v>13</v>
      </c>
      <c r="U20">
        <v>4</v>
      </c>
      <c r="W20">
        <v>13</v>
      </c>
      <c r="X20">
        <v>4</v>
      </c>
      <c r="Z20">
        <v>13</v>
      </c>
      <c r="AA20">
        <v>4</v>
      </c>
    </row>
    <row r="21" spans="2:27" ht="12.75">
      <c r="B21" s="1">
        <v>14</v>
      </c>
      <c r="C21">
        <v>5</v>
      </c>
      <c r="E21">
        <v>20</v>
      </c>
      <c r="F21">
        <v>5</v>
      </c>
      <c r="H21">
        <v>20</v>
      </c>
      <c r="I21">
        <v>5</v>
      </c>
      <c r="K21">
        <v>20</v>
      </c>
      <c r="L21">
        <v>5</v>
      </c>
      <c r="N21">
        <v>20</v>
      </c>
      <c r="O21">
        <v>5</v>
      </c>
      <c r="Q21">
        <v>20</v>
      </c>
      <c r="R21">
        <v>5</v>
      </c>
      <c r="T21">
        <v>16</v>
      </c>
      <c r="U21">
        <v>5</v>
      </c>
      <c r="W21">
        <v>16</v>
      </c>
      <c r="X21">
        <v>5</v>
      </c>
      <c r="Z21">
        <v>16</v>
      </c>
      <c r="AA21">
        <v>5</v>
      </c>
    </row>
    <row r="22" spans="2:27" ht="12.75">
      <c r="B22" s="1">
        <v>17</v>
      </c>
      <c r="C22">
        <v>6</v>
      </c>
      <c r="E22">
        <v>24</v>
      </c>
      <c r="F22">
        <v>6</v>
      </c>
      <c r="H22">
        <v>24</v>
      </c>
      <c r="I22">
        <v>6</v>
      </c>
      <c r="K22">
        <v>24</v>
      </c>
      <c r="L22">
        <v>6</v>
      </c>
      <c r="N22">
        <v>24</v>
      </c>
      <c r="O22">
        <v>6</v>
      </c>
      <c r="Q22">
        <v>24</v>
      </c>
      <c r="R22">
        <v>6</v>
      </c>
      <c r="T22">
        <v>19</v>
      </c>
      <c r="U22">
        <v>6</v>
      </c>
      <c r="W22">
        <v>19</v>
      </c>
      <c r="X22">
        <v>6</v>
      </c>
      <c r="Z22">
        <v>19</v>
      </c>
      <c r="AA22">
        <v>6</v>
      </c>
    </row>
    <row r="23" spans="2:27" ht="12.75">
      <c r="B23" s="1">
        <v>20</v>
      </c>
      <c r="C23">
        <v>7</v>
      </c>
      <c r="E23">
        <v>28</v>
      </c>
      <c r="F23">
        <v>7</v>
      </c>
      <c r="H23">
        <v>28</v>
      </c>
      <c r="I23">
        <v>7</v>
      </c>
      <c r="K23">
        <v>28</v>
      </c>
      <c r="L23">
        <v>7</v>
      </c>
      <c r="N23">
        <v>28</v>
      </c>
      <c r="O23">
        <v>7</v>
      </c>
      <c r="Q23">
        <v>28</v>
      </c>
      <c r="R23">
        <v>7</v>
      </c>
      <c r="T23">
        <v>22</v>
      </c>
      <c r="U23">
        <v>7</v>
      </c>
      <c r="W23">
        <v>22</v>
      </c>
      <c r="X23">
        <v>7</v>
      </c>
      <c r="Z23">
        <v>22</v>
      </c>
      <c r="AA23">
        <v>7</v>
      </c>
    </row>
    <row r="24" spans="2:27" ht="12.75">
      <c r="B24" s="1">
        <v>23</v>
      </c>
      <c r="C24">
        <v>8</v>
      </c>
      <c r="E24">
        <v>32</v>
      </c>
      <c r="F24">
        <v>8</v>
      </c>
      <c r="H24">
        <v>32</v>
      </c>
      <c r="I24">
        <v>8</v>
      </c>
      <c r="K24">
        <v>32</v>
      </c>
      <c r="L24">
        <v>8</v>
      </c>
      <c r="N24">
        <v>32</v>
      </c>
      <c r="O24">
        <v>8</v>
      </c>
      <c r="Q24">
        <v>32</v>
      </c>
      <c r="R24">
        <v>8</v>
      </c>
      <c r="T24">
        <v>32</v>
      </c>
      <c r="U24">
        <v>8</v>
      </c>
      <c r="W24">
        <v>32</v>
      </c>
      <c r="X24">
        <v>8</v>
      </c>
      <c r="Z24">
        <v>32</v>
      </c>
      <c r="AA24">
        <v>8</v>
      </c>
    </row>
    <row r="25" spans="2:27" ht="12.75">
      <c r="B25" s="1">
        <v>26</v>
      </c>
      <c r="C25">
        <v>9</v>
      </c>
      <c r="E25">
        <v>36</v>
      </c>
      <c r="F25">
        <v>9</v>
      </c>
      <c r="H25">
        <v>36</v>
      </c>
      <c r="I25">
        <v>9</v>
      </c>
      <c r="K25">
        <v>36</v>
      </c>
      <c r="L25">
        <v>9</v>
      </c>
      <c r="N25">
        <v>36</v>
      </c>
      <c r="O25">
        <v>9</v>
      </c>
      <c r="Q25">
        <v>36</v>
      </c>
      <c r="R25">
        <v>9</v>
      </c>
      <c r="T25">
        <v>36</v>
      </c>
      <c r="U25">
        <v>9</v>
      </c>
      <c r="W25">
        <v>36</v>
      </c>
      <c r="X25">
        <v>9</v>
      </c>
      <c r="Z25">
        <v>36</v>
      </c>
      <c r="AA25">
        <v>9</v>
      </c>
    </row>
    <row r="26" spans="2:27" ht="12.75">
      <c r="B26" s="1">
        <v>29</v>
      </c>
      <c r="C26">
        <v>10</v>
      </c>
      <c r="E26">
        <v>40</v>
      </c>
      <c r="F26">
        <v>10</v>
      </c>
      <c r="H26">
        <v>40</v>
      </c>
      <c r="I26">
        <v>10</v>
      </c>
      <c r="K26">
        <v>40</v>
      </c>
      <c r="L26">
        <v>10</v>
      </c>
      <c r="N26">
        <v>40</v>
      </c>
      <c r="O26">
        <v>10</v>
      </c>
      <c r="Q26">
        <v>40</v>
      </c>
      <c r="R26">
        <v>10</v>
      </c>
      <c r="T26">
        <v>40</v>
      </c>
      <c r="U26">
        <v>10</v>
      </c>
      <c r="W26">
        <v>40</v>
      </c>
      <c r="X26">
        <v>10</v>
      </c>
      <c r="Z26">
        <v>40</v>
      </c>
      <c r="AA26">
        <v>10</v>
      </c>
    </row>
    <row r="27" spans="2:27" ht="12.75">
      <c r="B27" s="1">
        <v>32</v>
      </c>
      <c r="C27">
        <v>11</v>
      </c>
      <c r="E27">
        <v>44</v>
      </c>
      <c r="F27">
        <v>11</v>
      </c>
      <c r="H27">
        <v>44</v>
      </c>
      <c r="I27">
        <v>11</v>
      </c>
      <c r="K27">
        <v>44</v>
      </c>
      <c r="L27">
        <v>11</v>
      </c>
      <c r="N27">
        <v>44</v>
      </c>
      <c r="O27">
        <v>11</v>
      </c>
      <c r="Q27">
        <v>44</v>
      </c>
      <c r="R27">
        <v>11</v>
      </c>
      <c r="T27">
        <v>44</v>
      </c>
      <c r="U27">
        <v>11</v>
      </c>
      <c r="W27">
        <v>44</v>
      </c>
      <c r="X27">
        <v>11</v>
      </c>
      <c r="Z27">
        <v>44</v>
      </c>
      <c r="AA27">
        <v>11</v>
      </c>
    </row>
    <row r="28" spans="2:27" ht="12.75">
      <c r="B28" s="1">
        <v>35</v>
      </c>
      <c r="C28">
        <v>12</v>
      </c>
      <c r="E28">
        <v>48</v>
      </c>
      <c r="F28">
        <v>12</v>
      </c>
      <c r="H28">
        <v>48</v>
      </c>
      <c r="I28">
        <v>12</v>
      </c>
      <c r="K28">
        <v>48</v>
      </c>
      <c r="L28">
        <v>12</v>
      </c>
      <c r="N28">
        <v>48</v>
      </c>
      <c r="O28">
        <v>12</v>
      </c>
      <c r="Q28">
        <v>48</v>
      </c>
      <c r="R28">
        <v>12</v>
      </c>
      <c r="T28">
        <v>48</v>
      </c>
      <c r="U28">
        <v>12</v>
      </c>
      <c r="W28">
        <v>48</v>
      </c>
      <c r="X28">
        <v>12</v>
      </c>
      <c r="Z28">
        <v>48</v>
      </c>
      <c r="AA28">
        <v>12</v>
      </c>
    </row>
    <row r="29" spans="1:26" ht="12.75">
      <c r="A29" t="s">
        <v>29</v>
      </c>
      <c r="B29" s="5" t="s">
        <v>30</v>
      </c>
      <c r="C29" s="5"/>
      <c r="D29" s="5"/>
      <c r="E29" s="5" t="s">
        <v>30</v>
      </c>
      <c r="F29" s="5"/>
      <c r="G29" s="5"/>
      <c r="H29" s="5" t="s">
        <v>30</v>
      </c>
      <c r="I29" s="5"/>
      <c r="J29" s="5"/>
      <c r="K29" s="5" t="s">
        <v>30</v>
      </c>
      <c r="L29" s="5"/>
      <c r="M29" s="5"/>
      <c r="N29" s="5" t="s">
        <v>30</v>
      </c>
      <c r="O29" s="5"/>
      <c r="P29" s="5"/>
      <c r="Q29" s="5" t="s">
        <v>30</v>
      </c>
      <c r="R29" s="5"/>
      <c r="S29" s="5"/>
      <c r="T29" s="5" t="s">
        <v>31</v>
      </c>
      <c r="U29" s="5"/>
      <c r="V29" s="5"/>
      <c r="W29" s="5" t="s">
        <v>31</v>
      </c>
      <c r="Y29" s="5"/>
      <c r="Z29" s="5" t="s">
        <v>68</v>
      </c>
    </row>
    <row r="30" spans="1:5" ht="12.75">
      <c r="A30" s="4" t="s">
        <v>8</v>
      </c>
      <c r="B30"/>
      <c r="E30"/>
    </row>
    <row r="31" spans="2:27" ht="12.75">
      <c r="B31" t="s">
        <v>1</v>
      </c>
      <c r="C31" s="3" t="s">
        <v>2</v>
      </c>
      <c r="D31" s="3"/>
      <c r="E31" t="s">
        <v>1</v>
      </c>
      <c r="F31" s="3" t="s">
        <v>2</v>
      </c>
      <c r="G31" s="3"/>
      <c r="H31" t="s">
        <v>1</v>
      </c>
      <c r="I31" s="3" t="s">
        <v>2</v>
      </c>
      <c r="J31" s="3"/>
      <c r="K31" t="s">
        <v>1</v>
      </c>
      <c r="L31" s="3" t="s">
        <v>2</v>
      </c>
      <c r="M31" s="3"/>
      <c r="N31" t="s">
        <v>1</v>
      </c>
      <c r="O31" s="3" t="s">
        <v>2</v>
      </c>
      <c r="P31" s="3"/>
      <c r="Q31" t="s">
        <v>1</v>
      </c>
      <c r="R31" s="3" t="s">
        <v>2</v>
      </c>
      <c r="S31" s="3"/>
      <c r="T31" t="s">
        <v>1</v>
      </c>
      <c r="U31" t="s">
        <v>2</v>
      </c>
      <c r="V31" s="3"/>
      <c r="W31" t="s">
        <v>1</v>
      </c>
      <c r="X31" t="s">
        <v>2</v>
      </c>
      <c r="Y31" s="3"/>
      <c r="Z31" t="s">
        <v>1</v>
      </c>
      <c r="AA31" t="s">
        <v>2</v>
      </c>
    </row>
    <row r="32" spans="2:25" ht="12.75">
      <c r="B32">
        <v>1</v>
      </c>
      <c r="C32" s="3">
        <v>0.7</v>
      </c>
      <c r="D32" s="3"/>
      <c r="E32">
        <v>1</v>
      </c>
      <c r="F32" s="3">
        <v>0.7</v>
      </c>
      <c r="G32" s="3"/>
      <c r="H32">
        <v>1</v>
      </c>
      <c r="I32" s="3">
        <v>0.7</v>
      </c>
      <c r="J32" s="3"/>
      <c r="K32">
        <v>1</v>
      </c>
      <c r="L32" s="3">
        <v>0.7</v>
      </c>
      <c r="M32" s="3"/>
      <c r="N32">
        <v>1</v>
      </c>
      <c r="O32" s="3">
        <v>0.7</v>
      </c>
      <c r="P32" s="3"/>
      <c r="Q32">
        <v>1</v>
      </c>
      <c r="R32" s="3">
        <v>0.7</v>
      </c>
      <c r="S32" s="3"/>
      <c r="V32" s="3"/>
      <c r="Y32" s="3"/>
    </row>
    <row r="33" spans="1:17" ht="12.75">
      <c r="A33" s="4" t="s">
        <v>0</v>
      </c>
      <c r="H33" s="3"/>
      <c r="K33" s="3"/>
      <c r="N33" s="3"/>
      <c r="Q33" s="3"/>
    </row>
    <row r="34" spans="2:28" ht="12.75">
      <c r="B34" s="3">
        <v>13</v>
      </c>
      <c r="C34" s="3">
        <f>C_1_DynamicPlace</f>
        <v>13</v>
      </c>
      <c r="D34" s="3"/>
      <c r="E34" s="3">
        <v>5</v>
      </c>
      <c r="F34" s="3">
        <f>C_2_DynamicPlace</f>
        <v>5</v>
      </c>
      <c r="G34" s="3"/>
      <c r="H34" s="3">
        <v>2</v>
      </c>
      <c r="I34" s="3">
        <f>C_3_DynamicPlace</f>
        <v>2</v>
      </c>
      <c r="J34" s="3"/>
      <c r="K34" s="3">
        <v>2</v>
      </c>
      <c r="L34" s="3">
        <f>C_4_DynamicPlace</f>
        <v>2</v>
      </c>
      <c r="M34" s="3"/>
      <c r="N34" s="3">
        <v>4</v>
      </c>
      <c r="O34" s="3">
        <f>C_5_DynamicPlace</f>
        <v>4</v>
      </c>
      <c r="P34" s="3"/>
      <c r="Q34" s="3">
        <v>4</v>
      </c>
      <c r="R34" s="3">
        <f>C_6_DynamicPlace</f>
        <v>4</v>
      </c>
      <c r="S34" s="3"/>
      <c r="T34">
        <v>6</v>
      </c>
      <c r="U34" s="3">
        <f>IF((C_7_NoOfSurfers-C_7_NoOfDNR)&lt;10,10-(C_7_DynamicPlace)+1,C_7_NoOfSurfers-C_7_NoOfDNR-C_7_DynamicPlace+1)</f>
        <v>5</v>
      </c>
      <c r="V34" s="3"/>
      <c r="W34">
        <v>3</v>
      </c>
      <c r="X34" s="3">
        <f>IF((C_8_NoOfSurfers-C_8_NoOfDNR)&lt;10,10-(C_8_DynamicPlace)+1,C_8_NoOfSurfers-C_8_NoOfDNR-C_8_DynamicPlace+1)</f>
        <v>8</v>
      </c>
      <c r="Y34" s="3"/>
      <c r="Z34">
        <v>2</v>
      </c>
      <c r="AA34" s="3">
        <f>IF((C_8_NoOfSurfers-C_8_NoOfDNR)&lt;10,10-(C_8_DynamicPlace)+1,C_8_NoOfSurfers-C_8_NoOfDNR-C_8_DynamicPlace+1)</f>
        <v>8</v>
      </c>
      <c r="AB34" s="3"/>
    </row>
    <row r="35" spans="1:27" ht="12.75">
      <c r="A35" s="4" t="s">
        <v>21</v>
      </c>
      <c r="B35" s="3" t="s">
        <v>1</v>
      </c>
      <c r="C35" t="s">
        <v>2</v>
      </c>
      <c r="E35" s="3" t="s">
        <v>1</v>
      </c>
      <c r="F35" t="s">
        <v>2</v>
      </c>
      <c r="H35" s="3" t="s">
        <v>1</v>
      </c>
      <c r="I35" t="s">
        <v>2</v>
      </c>
      <c r="K35" s="3" t="s">
        <v>1</v>
      </c>
      <c r="L35" t="s">
        <v>2</v>
      </c>
      <c r="N35" s="3" t="s">
        <v>1</v>
      </c>
      <c r="O35" t="s">
        <v>2</v>
      </c>
      <c r="Q35" s="3" t="s">
        <v>1</v>
      </c>
      <c r="R35" t="s">
        <v>2</v>
      </c>
      <c r="T35" s="3" t="s">
        <v>1</v>
      </c>
      <c r="U35" t="s">
        <v>2</v>
      </c>
      <c r="W35" s="3" t="s">
        <v>1</v>
      </c>
      <c r="X35" t="s">
        <v>2</v>
      </c>
      <c r="Z35" s="3" t="s">
        <v>1</v>
      </c>
      <c r="AA35" t="s">
        <v>2</v>
      </c>
    </row>
    <row r="36" spans="1:26" ht="12.75">
      <c r="A36" s="4" t="s">
        <v>54</v>
      </c>
      <c r="B36" s="3">
        <v>38</v>
      </c>
      <c r="H36" s="3"/>
      <c r="K36" s="3"/>
      <c r="N36" s="3"/>
      <c r="Q36" s="3"/>
      <c r="T36" s="3"/>
      <c r="W36" s="3"/>
      <c r="Z36" s="3"/>
    </row>
    <row r="37" spans="1:26" ht="12.75">
      <c r="A37" s="4" t="s">
        <v>55</v>
      </c>
      <c r="B37" s="3">
        <v>49</v>
      </c>
      <c r="H37" s="3"/>
      <c r="K37" s="3"/>
      <c r="N37" s="3"/>
      <c r="Q37" s="3"/>
      <c r="T37" s="3"/>
      <c r="W37" s="3"/>
      <c r="Z37" s="3"/>
    </row>
    <row r="38" spans="1:27" ht="12.75">
      <c r="A38" t="s">
        <v>4</v>
      </c>
      <c r="B38" s="3">
        <f aca="true" t="shared" si="0" ref="B38:B48">(C_1_NoOfSurfers-C_1_NoOfDNR)+1</f>
        <v>1</v>
      </c>
      <c r="C38" s="3"/>
      <c r="D38" s="3"/>
      <c r="E38" s="3">
        <f aca="true" t="shared" si="1" ref="E38:E48">(C_2_NoOfSurfers-C_2_NoOfDNR)+1</f>
        <v>1</v>
      </c>
      <c r="F38" s="3"/>
      <c r="G38" s="3"/>
      <c r="H38" s="3">
        <f aca="true" t="shared" si="2" ref="H38:H48">(C_3_NoOfSurfers-C_3_NoOfDNR)+1</f>
        <v>1</v>
      </c>
      <c r="I38" s="3"/>
      <c r="J38" s="3"/>
      <c r="K38" s="3">
        <f aca="true" t="shared" si="3" ref="K38:K47">(C_4_NoOfSurfers-C_4_NoOfDNR)+1</f>
        <v>1</v>
      </c>
      <c r="L38" s="3"/>
      <c r="M38" s="3"/>
      <c r="N38" s="3">
        <f aca="true" t="shared" si="4" ref="N38:N48">(C_5_NoOfSurfers-C_5_NoOfDNR)+1</f>
        <v>1</v>
      </c>
      <c r="O38" s="3"/>
      <c r="P38" s="3"/>
      <c r="Q38" s="3">
        <f aca="true" t="shared" si="5" ref="Q38:Q48">(C_6_NoOfSurfers-C_6_NoOfDNR)+1</f>
        <v>1</v>
      </c>
      <c r="R38" s="3"/>
      <c r="S38" s="3"/>
      <c r="U38" s="3">
        <v>1</v>
      </c>
      <c r="V38" s="3"/>
      <c r="X38" s="3">
        <v>1</v>
      </c>
      <c r="Y38" s="3"/>
      <c r="AA38" s="3">
        <v>1</v>
      </c>
    </row>
    <row r="39" spans="1:27" ht="12.75">
      <c r="A39" t="s">
        <v>5</v>
      </c>
      <c r="B39" s="3">
        <f t="shared" si="0"/>
        <v>1</v>
      </c>
      <c r="C39" s="3"/>
      <c r="D39" s="3"/>
      <c r="E39" s="3">
        <f t="shared" si="1"/>
        <v>1</v>
      </c>
      <c r="F39" s="3"/>
      <c r="G39" s="3"/>
      <c r="H39" s="3">
        <f t="shared" si="2"/>
        <v>1</v>
      </c>
      <c r="I39" s="3"/>
      <c r="J39" s="3"/>
      <c r="K39" s="3">
        <f t="shared" si="3"/>
        <v>1</v>
      </c>
      <c r="L39" s="3"/>
      <c r="M39" s="3"/>
      <c r="N39" s="3">
        <f t="shared" si="4"/>
        <v>1</v>
      </c>
      <c r="O39" s="3"/>
      <c r="P39" s="3"/>
      <c r="Q39" s="3">
        <f t="shared" si="5"/>
        <v>1</v>
      </c>
      <c r="R39" s="3"/>
      <c r="S39" s="3"/>
      <c r="U39" s="3">
        <v>0</v>
      </c>
      <c r="V39" s="3"/>
      <c r="X39" s="3">
        <v>0</v>
      </c>
      <c r="Y39" s="3"/>
      <c r="AA39" s="3">
        <v>0</v>
      </c>
    </row>
    <row r="40" spans="1:27" ht="12.75">
      <c r="A40" t="s">
        <v>3</v>
      </c>
      <c r="B40" s="3">
        <f t="shared" si="0"/>
        <v>1</v>
      </c>
      <c r="C40" s="3"/>
      <c r="D40" s="3"/>
      <c r="E40" s="3">
        <f t="shared" si="1"/>
        <v>1</v>
      </c>
      <c r="F40" s="3"/>
      <c r="G40" s="3"/>
      <c r="H40" s="3">
        <f t="shared" si="2"/>
        <v>1</v>
      </c>
      <c r="I40" s="3"/>
      <c r="J40" s="3"/>
      <c r="K40" s="3">
        <f t="shared" si="3"/>
        <v>1</v>
      </c>
      <c r="L40" s="3"/>
      <c r="M40" s="3"/>
      <c r="N40" s="3">
        <f t="shared" si="4"/>
        <v>1</v>
      </c>
      <c r="O40" s="3"/>
      <c r="P40" s="3"/>
      <c r="Q40" s="3">
        <f t="shared" si="5"/>
        <v>1</v>
      </c>
      <c r="R40" s="3"/>
      <c r="S40" s="3"/>
      <c r="U40" s="3">
        <v>0</v>
      </c>
      <c r="V40" s="3"/>
      <c r="X40" s="3">
        <v>0</v>
      </c>
      <c r="Y40" s="3"/>
      <c r="AA40" s="3">
        <v>0</v>
      </c>
    </row>
    <row r="41" spans="1:27" ht="12.75">
      <c r="A41" t="s">
        <v>46</v>
      </c>
      <c r="B41" s="3">
        <f t="shared" si="0"/>
        <v>1</v>
      </c>
      <c r="C41" s="3"/>
      <c r="D41" s="3"/>
      <c r="E41" s="3">
        <f t="shared" si="1"/>
        <v>1</v>
      </c>
      <c r="F41" s="3"/>
      <c r="G41" s="3"/>
      <c r="H41" s="3">
        <f t="shared" si="2"/>
        <v>1</v>
      </c>
      <c r="I41" s="3"/>
      <c r="J41" s="3"/>
      <c r="K41" s="3">
        <f t="shared" si="3"/>
        <v>1</v>
      </c>
      <c r="L41" s="3"/>
      <c r="M41" s="3"/>
      <c r="N41" s="3">
        <f t="shared" si="4"/>
        <v>1</v>
      </c>
      <c r="O41" s="3"/>
      <c r="P41" s="3"/>
      <c r="Q41" s="3">
        <f t="shared" si="5"/>
        <v>1</v>
      </c>
      <c r="R41" s="3"/>
      <c r="S41" s="3"/>
      <c r="U41" s="3">
        <v>0</v>
      </c>
      <c r="V41" s="3"/>
      <c r="X41" s="3">
        <v>0</v>
      </c>
      <c r="Y41" s="3"/>
      <c r="AA41" s="3">
        <v>0</v>
      </c>
    </row>
    <row r="42" spans="1:27" ht="12.75">
      <c r="A42" t="s">
        <v>47</v>
      </c>
      <c r="B42" s="3">
        <f t="shared" si="0"/>
        <v>1</v>
      </c>
      <c r="C42" s="3"/>
      <c r="D42" s="3"/>
      <c r="E42" s="3">
        <f t="shared" si="1"/>
        <v>1</v>
      </c>
      <c r="F42" s="3"/>
      <c r="G42" s="3"/>
      <c r="H42" s="3">
        <f t="shared" si="2"/>
        <v>1</v>
      </c>
      <c r="I42" s="3"/>
      <c r="J42" s="3"/>
      <c r="K42" s="3">
        <f t="shared" si="3"/>
        <v>1</v>
      </c>
      <c r="L42" s="3"/>
      <c r="M42" s="3"/>
      <c r="N42" s="3">
        <f t="shared" si="4"/>
        <v>1</v>
      </c>
      <c r="O42" s="3"/>
      <c r="P42" s="3"/>
      <c r="Q42" s="3">
        <f t="shared" si="5"/>
        <v>1</v>
      </c>
      <c r="R42" s="3"/>
      <c r="S42" s="3"/>
      <c r="U42" s="3">
        <v>0</v>
      </c>
      <c r="V42" s="3"/>
      <c r="X42" s="3">
        <v>0</v>
      </c>
      <c r="Y42" s="3"/>
      <c r="AA42" s="3">
        <v>0</v>
      </c>
    </row>
    <row r="43" spans="1:27" ht="12.75">
      <c r="A43" t="s">
        <v>48</v>
      </c>
      <c r="B43" s="3">
        <f t="shared" si="0"/>
        <v>1</v>
      </c>
      <c r="C43" s="3"/>
      <c r="D43" s="3"/>
      <c r="E43" s="3">
        <f t="shared" si="1"/>
        <v>1</v>
      </c>
      <c r="F43" s="3"/>
      <c r="G43" s="3"/>
      <c r="H43" s="3">
        <f t="shared" si="2"/>
        <v>1</v>
      </c>
      <c r="I43" s="3"/>
      <c r="J43" s="3"/>
      <c r="K43" s="3">
        <f t="shared" si="3"/>
        <v>1</v>
      </c>
      <c r="L43" s="3"/>
      <c r="M43" s="3"/>
      <c r="N43" s="3">
        <f t="shared" si="4"/>
        <v>1</v>
      </c>
      <c r="O43" s="3"/>
      <c r="P43" s="3"/>
      <c r="Q43" s="3">
        <f t="shared" si="5"/>
        <v>1</v>
      </c>
      <c r="R43" s="3"/>
      <c r="S43" s="3"/>
      <c r="U43" s="3">
        <v>0</v>
      </c>
      <c r="V43" s="3"/>
      <c r="X43" s="3">
        <v>0</v>
      </c>
      <c r="Y43" s="3"/>
      <c r="AA43" s="3">
        <v>0</v>
      </c>
    </row>
    <row r="44" spans="1:27" ht="12.75">
      <c r="A44" t="s">
        <v>49</v>
      </c>
      <c r="B44" s="3">
        <f t="shared" si="0"/>
        <v>1</v>
      </c>
      <c r="C44" s="3"/>
      <c r="D44" s="3"/>
      <c r="E44" s="3">
        <f t="shared" si="1"/>
        <v>1</v>
      </c>
      <c r="F44" s="3"/>
      <c r="G44" s="3"/>
      <c r="H44" s="3">
        <f t="shared" si="2"/>
        <v>1</v>
      </c>
      <c r="I44" s="3"/>
      <c r="J44" s="3"/>
      <c r="K44" s="3">
        <f t="shared" si="3"/>
        <v>1</v>
      </c>
      <c r="L44" s="3"/>
      <c r="M44" s="3"/>
      <c r="N44" s="3">
        <f t="shared" si="4"/>
        <v>1</v>
      </c>
      <c r="O44" s="3"/>
      <c r="P44" s="3"/>
      <c r="Q44" s="3">
        <f t="shared" si="5"/>
        <v>1</v>
      </c>
      <c r="R44" s="3"/>
      <c r="S44" s="3"/>
      <c r="U44" s="3">
        <v>0</v>
      </c>
      <c r="V44" s="3"/>
      <c r="X44" s="3">
        <v>0</v>
      </c>
      <c r="Y44" s="3"/>
      <c r="AA44" s="3">
        <v>0</v>
      </c>
    </row>
    <row r="45" spans="1:27" ht="12.75">
      <c r="A45" t="s">
        <v>50</v>
      </c>
      <c r="B45" s="3">
        <f t="shared" si="0"/>
        <v>1</v>
      </c>
      <c r="C45" s="3"/>
      <c r="D45" s="3"/>
      <c r="E45" s="3">
        <f t="shared" si="1"/>
        <v>1</v>
      </c>
      <c r="F45" s="3"/>
      <c r="G45" s="3"/>
      <c r="H45" s="3">
        <f t="shared" si="2"/>
        <v>1</v>
      </c>
      <c r="I45" s="3"/>
      <c r="J45" s="3"/>
      <c r="K45" s="3">
        <f t="shared" si="3"/>
        <v>1</v>
      </c>
      <c r="L45" s="3"/>
      <c r="M45" s="3"/>
      <c r="N45" s="3">
        <f t="shared" si="4"/>
        <v>1</v>
      </c>
      <c r="O45" s="3"/>
      <c r="P45" s="3"/>
      <c r="Q45" s="3">
        <f t="shared" si="5"/>
        <v>1</v>
      </c>
      <c r="R45" s="3"/>
      <c r="S45" s="3"/>
      <c r="U45" s="3">
        <v>0</v>
      </c>
      <c r="V45" s="3"/>
      <c r="X45" s="3">
        <v>0</v>
      </c>
      <c r="Y45" s="3"/>
      <c r="AA45" s="3">
        <v>0</v>
      </c>
    </row>
    <row r="46" spans="1:27" ht="12.75">
      <c r="A46" t="s">
        <v>51</v>
      </c>
      <c r="B46" s="3">
        <f t="shared" si="0"/>
        <v>1</v>
      </c>
      <c r="C46" s="3"/>
      <c r="D46" s="3"/>
      <c r="E46" s="3">
        <f t="shared" si="1"/>
        <v>1</v>
      </c>
      <c r="F46" s="3"/>
      <c r="G46" s="3"/>
      <c r="H46" s="3">
        <f t="shared" si="2"/>
        <v>1</v>
      </c>
      <c r="I46" s="3"/>
      <c r="J46" s="3"/>
      <c r="K46" s="3">
        <f t="shared" si="3"/>
        <v>1</v>
      </c>
      <c r="L46" s="3"/>
      <c r="M46" s="3"/>
      <c r="N46" s="3">
        <f t="shared" si="4"/>
        <v>1</v>
      </c>
      <c r="O46" s="3"/>
      <c r="P46" s="3"/>
      <c r="Q46" s="3">
        <f t="shared" si="5"/>
        <v>1</v>
      </c>
      <c r="R46" s="3"/>
      <c r="S46" s="3"/>
      <c r="U46" s="3">
        <v>0</v>
      </c>
      <c r="V46" s="3"/>
      <c r="X46" s="3">
        <v>0</v>
      </c>
      <c r="Y46" s="3"/>
      <c r="AA46" s="3">
        <v>0</v>
      </c>
    </row>
    <row r="47" spans="1:27" ht="12.75">
      <c r="A47" t="s">
        <v>52</v>
      </c>
      <c r="B47" s="3">
        <f t="shared" si="0"/>
        <v>1</v>
      </c>
      <c r="C47" s="3"/>
      <c r="D47" s="3"/>
      <c r="E47" s="3">
        <f t="shared" si="1"/>
        <v>1</v>
      </c>
      <c r="F47" s="3"/>
      <c r="G47" s="3"/>
      <c r="H47" s="3">
        <f t="shared" si="2"/>
        <v>1</v>
      </c>
      <c r="I47" s="3"/>
      <c r="J47" s="3"/>
      <c r="K47" s="3">
        <f t="shared" si="3"/>
        <v>1</v>
      </c>
      <c r="L47" s="3"/>
      <c r="M47" s="3"/>
      <c r="N47" s="3">
        <f t="shared" si="4"/>
        <v>1</v>
      </c>
      <c r="O47" s="3"/>
      <c r="P47" s="3"/>
      <c r="Q47" s="3">
        <f t="shared" si="5"/>
        <v>1</v>
      </c>
      <c r="R47" s="3"/>
      <c r="S47" s="3"/>
      <c r="U47" s="3">
        <v>0</v>
      </c>
      <c r="V47" s="3"/>
      <c r="X47" s="3">
        <v>0</v>
      </c>
      <c r="Y47" s="3"/>
      <c r="AA47" s="3">
        <v>0</v>
      </c>
    </row>
    <row r="48" spans="1:27" ht="12.75">
      <c r="A48" t="s">
        <v>53</v>
      </c>
      <c r="B48" s="3">
        <f t="shared" si="0"/>
        <v>1</v>
      </c>
      <c r="C48" s="3"/>
      <c r="D48" s="3"/>
      <c r="E48" s="3">
        <f t="shared" si="1"/>
        <v>1</v>
      </c>
      <c r="F48" s="3"/>
      <c r="G48" s="3"/>
      <c r="H48" s="3">
        <f t="shared" si="2"/>
        <v>1</v>
      </c>
      <c r="I48" s="3"/>
      <c r="J48" s="3"/>
      <c r="K48" s="3">
        <f>(C_2_NoOfSurfers-C_2_NoOfDNR)+1</f>
        <v>1</v>
      </c>
      <c r="L48" s="3"/>
      <c r="M48" s="3"/>
      <c r="N48" s="3">
        <f t="shared" si="4"/>
        <v>1</v>
      </c>
      <c r="O48" s="3"/>
      <c r="P48" s="3"/>
      <c r="Q48" s="3">
        <f t="shared" si="5"/>
        <v>1</v>
      </c>
      <c r="R48" s="3"/>
      <c r="S48" s="3"/>
      <c r="U48" s="3">
        <v>0</v>
      </c>
      <c r="V48" s="3"/>
      <c r="X48" s="3">
        <v>0</v>
      </c>
      <c r="Y48" s="3"/>
      <c r="AA48" s="3">
        <v>0</v>
      </c>
    </row>
    <row r="49" spans="1:27" ht="12.75">
      <c r="A49" s="11" t="s">
        <v>44</v>
      </c>
      <c r="B49" s="3">
        <f>C_1_NoOfSurfers+1</f>
        <v>1</v>
      </c>
      <c r="E49" s="3">
        <f>C_2_NoOfSurfers+1</f>
        <v>1</v>
      </c>
      <c r="H49" s="3">
        <f>C_3_NoOfSurfers+1</f>
        <v>1</v>
      </c>
      <c r="K49" s="3">
        <f>C_4_NoOfSurfers+1</f>
        <v>1</v>
      </c>
      <c r="N49" s="3">
        <f>C_5_NoOfSurfers+1</f>
        <v>1</v>
      </c>
      <c r="Q49" s="3">
        <f>C_6_NoOfSurfers+1</f>
        <v>1</v>
      </c>
      <c r="T49" s="3"/>
      <c r="U49">
        <v>0</v>
      </c>
      <c r="W49" s="3"/>
      <c r="X49">
        <v>0</v>
      </c>
      <c r="Z49" s="3"/>
      <c r="AA49">
        <v>0</v>
      </c>
    </row>
    <row r="50" spans="1:27" ht="12.75">
      <c r="A50" t="s">
        <v>20</v>
      </c>
      <c r="H50" s="3"/>
      <c r="K50" s="3"/>
      <c r="N50" s="3"/>
      <c r="Q50" s="3"/>
      <c r="U50">
        <v>0</v>
      </c>
      <c r="X50">
        <v>0</v>
      </c>
      <c r="AA50">
        <v>0</v>
      </c>
    </row>
    <row r="51" spans="1:27" ht="12.75">
      <c r="A51" s="11" t="s">
        <v>63</v>
      </c>
      <c r="H51" s="3"/>
      <c r="K51" s="3"/>
      <c r="N51" s="3"/>
      <c r="Q51" s="3"/>
      <c r="U51">
        <v>-10</v>
      </c>
      <c r="X51">
        <v>-10</v>
      </c>
      <c r="AA51">
        <v>-10</v>
      </c>
    </row>
    <row r="52" spans="2:5" ht="12.75">
      <c r="B52" s="12"/>
      <c r="E52" s="12"/>
    </row>
    <row r="55" spans="20:26" ht="12.75">
      <c r="T55" s="2"/>
      <c r="W55" s="2"/>
      <c r="Z55" s="2"/>
    </row>
    <row r="56" spans="1:27" ht="12.75">
      <c r="A56" s="1" t="s">
        <v>25</v>
      </c>
      <c r="T56" s="7"/>
      <c r="U56" s="5"/>
      <c r="W56" s="7"/>
      <c r="X56" s="5"/>
      <c r="Z56" s="7"/>
      <c r="AA56" s="5"/>
    </row>
    <row r="57" spans="1:12" ht="12.75">
      <c r="A57" t="s">
        <v>26</v>
      </c>
      <c r="B57" s="3" t="e">
        <f>VLOOKUP("nor 135",C_9_ResultList,3,FALSE)</f>
        <v>#REF!</v>
      </c>
      <c r="E57" s="3" t="e">
        <f>VLOOKUP(4,C_1_ResultList,3,FALSE)</f>
        <v>#REF!</v>
      </c>
      <c r="I57" s="3"/>
      <c r="L57" s="3"/>
    </row>
    <row r="58" spans="1:12" ht="12.75">
      <c r="A58" t="s">
        <v>27</v>
      </c>
      <c r="B58" s="3" t="s">
        <v>73</v>
      </c>
      <c r="E58" s="3">
        <v>4</v>
      </c>
      <c r="I58" s="3"/>
      <c r="L58" s="3"/>
    </row>
    <row r="59" spans="1:5" ht="12.75">
      <c r="A59" t="s">
        <v>28</v>
      </c>
      <c r="B59" s="6" t="e">
        <f>VLOOKUP("nor 135",C_9_ResultList,2,FALSE)</f>
        <v>#REF!</v>
      </c>
      <c r="E59" s="6" t="e">
        <f>VLOOKUP(4,C_1_ResultList,2,FALSE)</f>
        <v>#REF!</v>
      </c>
    </row>
    <row r="60" spans="20:26" ht="12.75">
      <c r="T60" s="3"/>
      <c r="W60" s="3"/>
      <c r="Z60" s="3"/>
    </row>
    <row r="61" spans="20:26" ht="12.75">
      <c r="T61" s="3"/>
      <c r="W61" s="3"/>
      <c r="Z61" s="3"/>
    </row>
    <row r="65" spans="20:27" ht="12.75">
      <c r="T65" s="5"/>
      <c r="U65" s="5"/>
      <c r="W65" s="5"/>
      <c r="X65" s="5"/>
      <c r="Z65" s="5"/>
      <c r="AA65" s="5"/>
    </row>
    <row r="67" spans="21:27" ht="12.75">
      <c r="U67" s="3"/>
      <c r="X67" s="3"/>
      <c r="AA67" s="3"/>
    </row>
    <row r="68" spans="21:27" ht="12.75">
      <c r="U68" s="3"/>
      <c r="X68" s="3"/>
      <c r="AA68" s="3"/>
    </row>
    <row r="69" spans="20:26" ht="12.75">
      <c r="T69" s="3"/>
      <c r="W69" s="3"/>
      <c r="Z69" s="3"/>
    </row>
    <row r="70" spans="20:27" ht="12.75">
      <c r="T70" s="3"/>
      <c r="U70" s="3"/>
      <c r="W70" s="3"/>
      <c r="X70" s="3"/>
      <c r="Z70" s="3"/>
      <c r="AA70" s="3"/>
    </row>
    <row r="71" spans="20:26" ht="12.75">
      <c r="T71" s="3"/>
      <c r="W71" s="3"/>
      <c r="Z71" s="3"/>
    </row>
    <row r="72" spans="20:27" ht="12.75">
      <c r="T72" s="3"/>
      <c r="U72" s="3"/>
      <c r="W72" s="3"/>
      <c r="X72" s="3"/>
      <c r="Z72" s="3"/>
      <c r="AA72" s="3"/>
    </row>
    <row r="73" spans="20:27" ht="12.75">
      <c r="T73" s="3"/>
      <c r="U73" s="3"/>
      <c r="W73" s="3"/>
      <c r="X73" s="3"/>
      <c r="Z73" s="3"/>
      <c r="AA73" s="3"/>
    </row>
    <row r="74" spans="20:27" ht="12.75">
      <c r="T74" s="3"/>
      <c r="U74" s="3"/>
      <c r="W74" s="3"/>
      <c r="X74" s="3"/>
      <c r="Z74" s="3"/>
      <c r="AA74" s="3"/>
    </row>
    <row r="75" spans="20:26" ht="12.75">
      <c r="T75" s="3"/>
      <c r="W75" s="3"/>
      <c r="Z75" s="3"/>
    </row>
    <row r="76" spans="20:26" ht="12.75">
      <c r="T76" s="3"/>
      <c r="W76" s="3"/>
      <c r="Z76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Gustavsson</dc:creator>
  <cp:keywords/>
  <dc:description/>
  <cp:lastModifiedBy>Knut Løken</cp:lastModifiedBy>
  <cp:lastPrinted>2005-06-01T20:24:37Z</cp:lastPrinted>
  <dcterms:created xsi:type="dcterms:W3CDTF">2003-12-28T16:38:56Z</dcterms:created>
  <dcterms:modified xsi:type="dcterms:W3CDTF">2024-05-08T19:23:49Z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-59885256</vt:i4>
  </property>
  <property fmtid="{D5CDD505-2E9C-101B-9397-08002B2CF9AE}" pid="3" name="_NewReviewCycle">
    <vt:lpwstr/>
  </property>
  <property fmtid="{D5CDD505-2E9C-101B-9397-08002B2CF9AE}" pid="4" name="_EmailSubject">
    <vt:lpwstr>Ny versjon, til KM</vt:lpwstr>
  </property>
  <property fmtid="{D5CDD505-2E9C-101B-9397-08002B2CF9AE}" pid="5" name="_AuthorEmail">
    <vt:lpwstr>lasse.gustavsson@telenor.com</vt:lpwstr>
  </property>
  <property fmtid="{D5CDD505-2E9C-101B-9397-08002B2CF9AE}" pid="6" name="_AuthorEmailDisplayName">
    <vt:lpwstr>Gustavsson Lasse (Fixed)</vt:lpwstr>
  </property>
  <property fmtid="{D5CDD505-2E9C-101B-9397-08002B2CF9AE}" pid="7" name="_ReviewingToolsShownOnce">
    <vt:lpwstr/>
  </property>
</Properties>
</file>